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3B0EE8C7-19EB-458E-B3F9-B37A1D4A91C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集計表" sheetId="3" r:id="rId1"/>
    <sheet name="型式一覧" sheetId="1" r:id="rId2"/>
    <sheet name="コードテーブル" sheetId="2" r:id="rId3"/>
    <sheet name="注意書" sheetId="4" r:id="rId4"/>
  </sheets>
  <definedNames>
    <definedName name="_xlnm._FilterDatabase" localSheetId="2" hidden="1">コードテーブル!$G$3:$H$3</definedName>
    <definedName name="_xlnm._FilterDatabase" localSheetId="1" hidden="1">型式一覧!$A$3:$AO$618</definedName>
    <definedName name="_xlnm._FilterDatabase" localSheetId="0" hidden="1">集計表!$Z$1:$Z$66</definedName>
    <definedName name="_xlnm.Print_Area" localSheetId="3">注意書!$A$1:$D$59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0" i="1" l="1"/>
  <c r="Q120" i="1" s="1"/>
  <c r="S120" i="1" s="1"/>
  <c r="U120" i="1" s="1"/>
  <c r="W120" i="1" s="1"/>
  <c r="Y120" i="1" s="1"/>
  <c r="AA120" i="1" s="1"/>
  <c r="AC120" i="1" s="1"/>
  <c r="AE120" i="1" s="1"/>
  <c r="AG120" i="1" s="1"/>
  <c r="AI120" i="1" s="1"/>
  <c r="AK120" i="1" s="1"/>
  <c r="O258" i="1"/>
  <c r="Q258" i="1" s="1"/>
  <c r="S258" i="1" s="1"/>
  <c r="U258" i="1" s="1"/>
  <c r="W258" i="1" s="1"/>
  <c r="Y258" i="1" s="1"/>
  <c r="AA258" i="1" s="1"/>
  <c r="AC258" i="1" s="1"/>
  <c r="AE258" i="1" s="1"/>
  <c r="AG258" i="1" s="1"/>
  <c r="AI258" i="1" s="1"/>
  <c r="AK258" i="1" s="1"/>
  <c r="O250" i="1"/>
  <c r="Q250" i="1" s="1"/>
  <c r="S250" i="1" s="1"/>
  <c r="U250" i="1" s="1"/>
  <c r="W250" i="1" s="1"/>
  <c r="Y250" i="1" s="1"/>
  <c r="AA250" i="1" s="1"/>
  <c r="AC250" i="1" s="1"/>
  <c r="AE250" i="1" s="1"/>
  <c r="AG250" i="1" s="1"/>
  <c r="AI250" i="1" s="1"/>
  <c r="AK250" i="1" s="1"/>
  <c r="P101" i="1"/>
  <c r="J18" i="3"/>
  <c r="O257" i="1"/>
  <c r="Q257" i="1" s="1"/>
  <c r="S257" i="1" s="1"/>
  <c r="U257" i="1" s="1"/>
  <c r="W257" i="1" s="1"/>
  <c r="Y257" i="1" s="1"/>
  <c r="AA257" i="1" s="1"/>
  <c r="AC257" i="1" s="1"/>
  <c r="AE257" i="1" s="1"/>
  <c r="AG257" i="1" s="1"/>
  <c r="AI257" i="1" s="1"/>
  <c r="AK257" i="1" s="1"/>
  <c r="N373" i="1"/>
  <c r="G9" i="3" l="1"/>
  <c r="O618" i="1" l="1"/>
  <c r="Q618" i="1" s="1"/>
  <c r="S618" i="1" s="1"/>
  <c r="U618" i="1" s="1"/>
  <c r="W618" i="1" s="1"/>
  <c r="Y618" i="1" s="1"/>
  <c r="AA618" i="1" s="1"/>
  <c r="AC618" i="1" s="1"/>
  <c r="AE618" i="1" s="1"/>
  <c r="AG618" i="1" s="1"/>
  <c r="AI618" i="1" s="1"/>
  <c r="AK618" i="1" s="1"/>
  <c r="O617" i="1"/>
  <c r="Q617" i="1" s="1"/>
  <c r="S617" i="1" s="1"/>
  <c r="U617" i="1" s="1"/>
  <c r="W617" i="1" s="1"/>
  <c r="Y617" i="1" s="1"/>
  <c r="AA617" i="1" s="1"/>
  <c r="AC617" i="1" s="1"/>
  <c r="AE617" i="1" s="1"/>
  <c r="AG617" i="1" s="1"/>
  <c r="AI617" i="1" s="1"/>
  <c r="AK617" i="1" s="1"/>
  <c r="O616" i="1"/>
  <c r="Q616" i="1" s="1"/>
  <c r="S616" i="1" s="1"/>
  <c r="U616" i="1" s="1"/>
  <c r="W616" i="1" s="1"/>
  <c r="Y616" i="1" s="1"/>
  <c r="AA616" i="1" s="1"/>
  <c r="AC616" i="1" s="1"/>
  <c r="AE616" i="1" s="1"/>
  <c r="AG616" i="1" s="1"/>
  <c r="AI616" i="1" s="1"/>
  <c r="AK616" i="1" s="1"/>
  <c r="O5" i="1" l="1"/>
  <c r="Q5" i="1" s="1"/>
  <c r="S5" i="1" s="1"/>
  <c r="U5" i="1" s="1"/>
  <c r="W5" i="1" s="1"/>
  <c r="Y5" i="1" s="1"/>
  <c r="AA5" i="1" s="1"/>
  <c r="AC5" i="1" s="1"/>
  <c r="AE5" i="1" s="1"/>
  <c r="AG5" i="1" s="1"/>
  <c r="AI5" i="1" s="1"/>
  <c r="AK5" i="1" s="1"/>
  <c r="O6" i="1"/>
  <c r="Q6" i="1" s="1"/>
  <c r="S6" i="1" s="1"/>
  <c r="U6" i="1" s="1"/>
  <c r="W6" i="1" s="1"/>
  <c r="Y6" i="1" s="1"/>
  <c r="AA6" i="1" s="1"/>
  <c r="AC6" i="1" s="1"/>
  <c r="AE6" i="1" s="1"/>
  <c r="AG6" i="1" s="1"/>
  <c r="AI6" i="1" s="1"/>
  <c r="AK6" i="1" s="1"/>
  <c r="O7" i="1"/>
  <c r="Q7" i="1" s="1"/>
  <c r="S7" i="1" s="1"/>
  <c r="U7" i="1" s="1"/>
  <c r="W7" i="1" s="1"/>
  <c r="Y7" i="1" s="1"/>
  <c r="AA7" i="1" s="1"/>
  <c r="AC7" i="1" s="1"/>
  <c r="AE7" i="1" s="1"/>
  <c r="AG7" i="1" s="1"/>
  <c r="AI7" i="1" s="1"/>
  <c r="AK7" i="1" s="1"/>
  <c r="O8" i="1"/>
  <c r="Q8" i="1" s="1"/>
  <c r="S8" i="1" s="1"/>
  <c r="U8" i="1" s="1"/>
  <c r="W8" i="1" s="1"/>
  <c r="Y8" i="1" s="1"/>
  <c r="AA8" i="1" s="1"/>
  <c r="AC8" i="1" s="1"/>
  <c r="AE8" i="1" s="1"/>
  <c r="AG8" i="1" s="1"/>
  <c r="AI8" i="1" s="1"/>
  <c r="AK8" i="1" s="1"/>
  <c r="O9" i="1"/>
  <c r="Q9" i="1" s="1"/>
  <c r="S9" i="1" s="1"/>
  <c r="U9" i="1" s="1"/>
  <c r="W9" i="1" s="1"/>
  <c r="Y9" i="1" s="1"/>
  <c r="AA9" i="1" s="1"/>
  <c r="AC9" i="1" s="1"/>
  <c r="AE9" i="1" s="1"/>
  <c r="AG9" i="1" s="1"/>
  <c r="AI9" i="1" s="1"/>
  <c r="AK9" i="1" s="1"/>
  <c r="O10" i="1"/>
  <c r="Q10" i="1" s="1"/>
  <c r="S10" i="1" s="1"/>
  <c r="U10" i="1" s="1"/>
  <c r="W10" i="1" s="1"/>
  <c r="Y10" i="1" s="1"/>
  <c r="AA10" i="1" s="1"/>
  <c r="AC10" i="1" s="1"/>
  <c r="AE10" i="1" s="1"/>
  <c r="AG10" i="1" s="1"/>
  <c r="AI10" i="1" s="1"/>
  <c r="AK10" i="1" s="1"/>
  <c r="O11" i="1"/>
  <c r="Q11" i="1" s="1"/>
  <c r="S11" i="1" s="1"/>
  <c r="U11" i="1" s="1"/>
  <c r="W11" i="1" s="1"/>
  <c r="Y11" i="1" s="1"/>
  <c r="AA11" i="1" s="1"/>
  <c r="AC11" i="1" s="1"/>
  <c r="AE11" i="1" s="1"/>
  <c r="AG11" i="1" s="1"/>
  <c r="AI11" i="1" s="1"/>
  <c r="AK11" i="1" s="1"/>
  <c r="O12" i="1"/>
  <c r="Q12" i="1" s="1"/>
  <c r="S12" i="1" s="1"/>
  <c r="U12" i="1" s="1"/>
  <c r="W12" i="1" s="1"/>
  <c r="Y12" i="1" s="1"/>
  <c r="AA12" i="1" s="1"/>
  <c r="AC12" i="1" s="1"/>
  <c r="AE12" i="1" s="1"/>
  <c r="AG12" i="1" s="1"/>
  <c r="AI12" i="1" s="1"/>
  <c r="AK12" i="1" s="1"/>
  <c r="O13" i="1"/>
  <c r="Q13" i="1" s="1"/>
  <c r="S13" i="1" s="1"/>
  <c r="U13" i="1" s="1"/>
  <c r="W13" i="1" s="1"/>
  <c r="Y13" i="1" s="1"/>
  <c r="AA13" i="1" s="1"/>
  <c r="AC13" i="1" s="1"/>
  <c r="AE13" i="1" s="1"/>
  <c r="AG13" i="1" s="1"/>
  <c r="AI13" i="1" s="1"/>
  <c r="AK13" i="1" s="1"/>
  <c r="O14" i="1"/>
  <c r="Q14" i="1" s="1"/>
  <c r="S14" i="1" s="1"/>
  <c r="U14" i="1" s="1"/>
  <c r="W14" i="1" s="1"/>
  <c r="Y14" i="1" s="1"/>
  <c r="AA14" i="1" s="1"/>
  <c r="AC14" i="1" s="1"/>
  <c r="AE14" i="1" s="1"/>
  <c r="AG14" i="1" s="1"/>
  <c r="AI14" i="1" s="1"/>
  <c r="AK14" i="1" s="1"/>
  <c r="O15" i="1"/>
  <c r="Q15" i="1" s="1"/>
  <c r="S15" i="1" s="1"/>
  <c r="U15" i="1" s="1"/>
  <c r="W15" i="1" s="1"/>
  <c r="Y15" i="1" s="1"/>
  <c r="AA15" i="1" s="1"/>
  <c r="AC15" i="1" s="1"/>
  <c r="AE15" i="1" s="1"/>
  <c r="AG15" i="1" s="1"/>
  <c r="AI15" i="1" s="1"/>
  <c r="AK15" i="1" s="1"/>
  <c r="O16" i="1"/>
  <c r="Q16" i="1" s="1"/>
  <c r="S16" i="1" s="1"/>
  <c r="U16" i="1" s="1"/>
  <c r="W16" i="1" s="1"/>
  <c r="Y16" i="1" s="1"/>
  <c r="AA16" i="1" s="1"/>
  <c r="AC16" i="1" s="1"/>
  <c r="AE16" i="1" s="1"/>
  <c r="AG16" i="1" s="1"/>
  <c r="AI16" i="1" s="1"/>
  <c r="AK16" i="1" s="1"/>
  <c r="O17" i="1"/>
  <c r="Q17" i="1" s="1"/>
  <c r="S17" i="1" s="1"/>
  <c r="U17" i="1" s="1"/>
  <c r="W17" i="1" s="1"/>
  <c r="Y17" i="1" s="1"/>
  <c r="AA17" i="1" s="1"/>
  <c r="AC17" i="1" s="1"/>
  <c r="AE17" i="1" s="1"/>
  <c r="AG17" i="1" s="1"/>
  <c r="AI17" i="1" s="1"/>
  <c r="AK17" i="1" s="1"/>
  <c r="O18" i="1"/>
  <c r="Q18" i="1" s="1"/>
  <c r="S18" i="1" s="1"/>
  <c r="U18" i="1" s="1"/>
  <c r="W18" i="1" s="1"/>
  <c r="Y18" i="1" s="1"/>
  <c r="AA18" i="1" s="1"/>
  <c r="AC18" i="1" s="1"/>
  <c r="AE18" i="1" s="1"/>
  <c r="AG18" i="1" s="1"/>
  <c r="AI18" i="1" s="1"/>
  <c r="AK18" i="1" s="1"/>
  <c r="O19" i="1"/>
  <c r="Q19" i="1" s="1"/>
  <c r="S19" i="1" s="1"/>
  <c r="U19" i="1" s="1"/>
  <c r="W19" i="1" s="1"/>
  <c r="Y19" i="1" s="1"/>
  <c r="AA19" i="1" s="1"/>
  <c r="AC19" i="1" s="1"/>
  <c r="AE19" i="1" s="1"/>
  <c r="AG19" i="1" s="1"/>
  <c r="AI19" i="1" s="1"/>
  <c r="AK19" i="1" s="1"/>
  <c r="O20" i="1"/>
  <c r="Q20" i="1" s="1"/>
  <c r="S20" i="1" s="1"/>
  <c r="U20" i="1" s="1"/>
  <c r="W20" i="1" s="1"/>
  <c r="Y20" i="1" s="1"/>
  <c r="AA20" i="1" s="1"/>
  <c r="AC20" i="1" s="1"/>
  <c r="AE20" i="1" s="1"/>
  <c r="AG20" i="1" s="1"/>
  <c r="AI20" i="1" s="1"/>
  <c r="AK20" i="1" s="1"/>
  <c r="O21" i="1"/>
  <c r="Q21" i="1" s="1"/>
  <c r="S21" i="1" s="1"/>
  <c r="U21" i="1" s="1"/>
  <c r="W21" i="1" s="1"/>
  <c r="Y21" i="1" s="1"/>
  <c r="AA21" i="1" s="1"/>
  <c r="AC21" i="1" s="1"/>
  <c r="AE21" i="1" s="1"/>
  <c r="AG21" i="1" s="1"/>
  <c r="AI21" i="1" s="1"/>
  <c r="AK21" i="1" s="1"/>
  <c r="O22" i="1"/>
  <c r="Q22" i="1" s="1"/>
  <c r="S22" i="1" s="1"/>
  <c r="U22" i="1" s="1"/>
  <c r="W22" i="1" s="1"/>
  <c r="Y22" i="1" s="1"/>
  <c r="AA22" i="1" s="1"/>
  <c r="AC22" i="1" s="1"/>
  <c r="AE22" i="1" s="1"/>
  <c r="AG22" i="1" s="1"/>
  <c r="AI22" i="1" s="1"/>
  <c r="AK22" i="1" s="1"/>
  <c r="O23" i="1"/>
  <c r="Q23" i="1" s="1"/>
  <c r="S23" i="1" s="1"/>
  <c r="U23" i="1" s="1"/>
  <c r="W23" i="1" s="1"/>
  <c r="Y23" i="1" s="1"/>
  <c r="AA23" i="1" s="1"/>
  <c r="AC23" i="1" s="1"/>
  <c r="AE23" i="1" s="1"/>
  <c r="AG23" i="1" s="1"/>
  <c r="AI23" i="1" s="1"/>
  <c r="AK23" i="1" s="1"/>
  <c r="O24" i="1"/>
  <c r="Q24" i="1" s="1"/>
  <c r="S24" i="1" s="1"/>
  <c r="U24" i="1" s="1"/>
  <c r="W24" i="1" s="1"/>
  <c r="Y24" i="1" s="1"/>
  <c r="AA24" i="1" s="1"/>
  <c r="AC24" i="1" s="1"/>
  <c r="AE24" i="1" s="1"/>
  <c r="AG24" i="1" s="1"/>
  <c r="AI24" i="1" s="1"/>
  <c r="AK24" i="1" s="1"/>
  <c r="O25" i="1"/>
  <c r="Q25" i="1" s="1"/>
  <c r="S25" i="1" s="1"/>
  <c r="U25" i="1" s="1"/>
  <c r="W25" i="1" s="1"/>
  <c r="Y25" i="1" s="1"/>
  <c r="AA25" i="1" s="1"/>
  <c r="AC25" i="1" s="1"/>
  <c r="AE25" i="1" s="1"/>
  <c r="AG25" i="1" s="1"/>
  <c r="AI25" i="1" s="1"/>
  <c r="AK25" i="1" s="1"/>
  <c r="O26" i="1"/>
  <c r="Q26" i="1" s="1"/>
  <c r="S26" i="1" s="1"/>
  <c r="U26" i="1" s="1"/>
  <c r="W26" i="1" s="1"/>
  <c r="Y26" i="1" s="1"/>
  <c r="AA26" i="1" s="1"/>
  <c r="AC26" i="1" s="1"/>
  <c r="AE26" i="1" s="1"/>
  <c r="AG26" i="1" s="1"/>
  <c r="AI26" i="1" s="1"/>
  <c r="AK26" i="1" s="1"/>
  <c r="O27" i="1"/>
  <c r="Q27" i="1" s="1"/>
  <c r="S27" i="1" s="1"/>
  <c r="U27" i="1" s="1"/>
  <c r="W27" i="1" s="1"/>
  <c r="Y27" i="1" s="1"/>
  <c r="AA27" i="1" s="1"/>
  <c r="AC27" i="1" s="1"/>
  <c r="AE27" i="1" s="1"/>
  <c r="AG27" i="1" s="1"/>
  <c r="AI27" i="1" s="1"/>
  <c r="AK27" i="1" s="1"/>
  <c r="O28" i="1"/>
  <c r="Q28" i="1" s="1"/>
  <c r="S28" i="1" s="1"/>
  <c r="U28" i="1" s="1"/>
  <c r="W28" i="1" s="1"/>
  <c r="Y28" i="1" s="1"/>
  <c r="AA28" i="1" s="1"/>
  <c r="AC28" i="1" s="1"/>
  <c r="AE28" i="1" s="1"/>
  <c r="AG28" i="1" s="1"/>
  <c r="AI28" i="1" s="1"/>
  <c r="AK28" i="1" s="1"/>
  <c r="O29" i="1"/>
  <c r="Q29" i="1" s="1"/>
  <c r="S29" i="1" s="1"/>
  <c r="U29" i="1" s="1"/>
  <c r="W29" i="1" s="1"/>
  <c r="Y29" i="1" s="1"/>
  <c r="AA29" i="1" s="1"/>
  <c r="AC29" i="1" s="1"/>
  <c r="AE29" i="1" s="1"/>
  <c r="AG29" i="1" s="1"/>
  <c r="AI29" i="1" s="1"/>
  <c r="AK29" i="1" s="1"/>
  <c r="O30" i="1"/>
  <c r="Q30" i="1" s="1"/>
  <c r="S30" i="1" s="1"/>
  <c r="U30" i="1" s="1"/>
  <c r="W30" i="1" s="1"/>
  <c r="Y30" i="1" s="1"/>
  <c r="AA30" i="1" s="1"/>
  <c r="AC30" i="1" s="1"/>
  <c r="AE30" i="1" s="1"/>
  <c r="AG30" i="1" s="1"/>
  <c r="AI30" i="1" s="1"/>
  <c r="AK30" i="1" s="1"/>
  <c r="O31" i="1"/>
  <c r="Q31" i="1" s="1"/>
  <c r="S31" i="1" s="1"/>
  <c r="U31" i="1" s="1"/>
  <c r="W31" i="1" s="1"/>
  <c r="Y31" i="1" s="1"/>
  <c r="AA31" i="1" s="1"/>
  <c r="AC31" i="1" s="1"/>
  <c r="AE31" i="1" s="1"/>
  <c r="AG31" i="1" s="1"/>
  <c r="AI31" i="1" s="1"/>
  <c r="AK31" i="1" s="1"/>
  <c r="O32" i="1"/>
  <c r="Q32" i="1" s="1"/>
  <c r="S32" i="1" s="1"/>
  <c r="U32" i="1" s="1"/>
  <c r="W32" i="1" s="1"/>
  <c r="Y32" i="1" s="1"/>
  <c r="AA32" i="1" s="1"/>
  <c r="AC32" i="1" s="1"/>
  <c r="AE32" i="1" s="1"/>
  <c r="AG32" i="1" s="1"/>
  <c r="AI32" i="1" s="1"/>
  <c r="AK32" i="1" s="1"/>
  <c r="O33" i="1"/>
  <c r="Q33" i="1" s="1"/>
  <c r="S33" i="1" s="1"/>
  <c r="U33" i="1" s="1"/>
  <c r="W33" i="1" s="1"/>
  <c r="Y33" i="1" s="1"/>
  <c r="AA33" i="1" s="1"/>
  <c r="AC33" i="1" s="1"/>
  <c r="AE33" i="1" s="1"/>
  <c r="AG33" i="1" s="1"/>
  <c r="AI33" i="1" s="1"/>
  <c r="AK33" i="1" s="1"/>
  <c r="O34" i="1"/>
  <c r="Q34" i="1" s="1"/>
  <c r="S34" i="1" s="1"/>
  <c r="U34" i="1" s="1"/>
  <c r="W34" i="1" s="1"/>
  <c r="Y34" i="1" s="1"/>
  <c r="AA34" i="1" s="1"/>
  <c r="AC34" i="1" s="1"/>
  <c r="AE34" i="1" s="1"/>
  <c r="AG34" i="1" s="1"/>
  <c r="AI34" i="1" s="1"/>
  <c r="AK34" i="1" s="1"/>
  <c r="O35" i="1"/>
  <c r="Q35" i="1" s="1"/>
  <c r="S35" i="1" s="1"/>
  <c r="U35" i="1" s="1"/>
  <c r="W35" i="1" s="1"/>
  <c r="Y35" i="1" s="1"/>
  <c r="AA35" i="1" s="1"/>
  <c r="AC35" i="1" s="1"/>
  <c r="AE35" i="1" s="1"/>
  <c r="AG35" i="1" s="1"/>
  <c r="AI35" i="1" s="1"/>
  <c r="AK35" i="1" s="1"/>
  <c r="O36" i="1"/>
  <c r="Q36" i="1" s="1"/>
  <c r="S36" i="1" s="1"/>
  <c r="U36" i="1" s="1"/>
  <c r="W36" i="1" s="1"/>
  <c r="Y36" i="1" s="1"/>
  <c r="AA36" i="1" s="1"/>
  <c r="AC36" i="1" s="1"/>
  <c r="AE36" i="1" s="1"/>
  <c r="AG36" i="1" s="1"/>
  <c r="AI36" i="1" s="1"/>
  <c r="AK36" i="1" s="1"/>
  <c r="O37" i="1"/>
  <c r="Q37" i="1" s="1"/>
  <c r="S37" i="1" s="1"/>
  <c r="U37" i="1" s="1"/>
  <c r="W37" i="1" s="1"/>
  <c r="Y37" i="1" s="1"/>
  <c r="AA37" i="1" s="1"/>
  <c r="AC37" i="1" s="1"/>
  <c r="AE37" i="1" s="1"/>
  <c r="AG37" i="1" s="1"/>
  <c r="AI37" i="1" s="1"/>
  <c r="AK37" i="1" s="1"/>
  <c r="O38" i="1"/>
  <c r="Q38" i="1" s="1"/>
  <c r="S38" i="1" s="1"/>
  <c r="U38" i="1" s="1"/>
  <c r="W38" i="1" s="1"/>
  <c r="Y38" i="1" s="1"/>
  <c r="AA38" i="1" s="1"/>
  <c r="AC38" i="1" s="1"/>
  <c r="AE38" i="1" s="1"/>
  <c r="AG38" i="1" s="1"/>
  <c r="AI38" i="1" s="1"/>
  <c r="AK38" i="1" s="1"/>
  <c r="O39" i="1"/>
  <c r="Q39" i="1" s="1"/>
  <c r="S39" i="1" s="1"/>
  <c r="U39" i="1" s="1"/>
  <c r="W39" i="1" s="1"/>
  <c r="Y39" i="1" s="1"/>
  <c r="AA39" i="1" s="1"/>
  <c r="AC39" i="1" s="1"/>
  <c r="AE39" i="1" s="1"/>
  <c r="AG39" i="1" s="1"/>
  <c r="AI39" i="1" s="1"/>
  <c r="AK39" i="1" s="1"/>
  <c r="O40" i="1"/>
  <c r="Q40" i="1" s="1"/>
  <c r="S40" i="1" s="1"/>
  <c r="U40" i="1" s="1"/>
  <c r="W40" i="1" s="1"/>
  <c r="Y40" i="1" s="1"/>
  <c r="AA40" i="1" s="1"/>
  <c r="AC40" i="1" s="1"/>
  <c r="AE40" i="1" s="1"/>
  <c r="AG40" i="1" s="1"/>
  <c r="AI40" i="1" s="1"/>
  <c r="AK40" i="1" s="1"/>
  <c r="O41" i="1"/>
  <c r="Q41" i="1" s="1"/>
  <c r="S41" i="1" s="1"/>
  <c r="U41" i="1" s="1"/>
  <c r="W41" i="1" s="1"/>
  <c r="Y41" i="1" s="1"/>
  <c r="AA41" i="1" s="1"/>
  <c r="AC41" i="1" s="1"/>
  <c r="AE41" i="1" s="1"/>
  <c r="AG41" i="1" s="1"/>
  <c r="AI41" i="1" s="1"/>
  <c r="AK41" i="1" s="1"/>
  <c r="O42" i="1"/>
  <c r="Q42" i="1" s="1"/>
  <c r="S42" i="1" s="1"/>
  <c r="U42" i="1" s="1"/>
  <c r="W42" i="1" s="1"/>
  <c r="Y42" i="1" s="1"/>
  <c r="AA42" i="1" s="1"/>
  <c r="AC42" i="1" s="1"/>
  <c r="AE42" i="1" s="1"/>
  <c r="AG42" i="1" s="1"/>
  <c r="AI42" i="1" s="1"/>
  <c r="AK42" i="1" s="1"/>
  <c r="O43" i="1"/>
  <c r="Q43" i="1" s="1"/>
  <c r="S43" i="1" s="1"/>
  <c r="U43" i="1" s="1"/>
  <c r="W43" i="1" s="1"/>
  <c r="Y43" i="1" s="1"/>
  <c r="AA43" i="1" s="1"/>
  <c r="AC43" i="1" s="1"/>
  <c r="AE43" i="1" s="1"/>
  <c r="AG43" i="1" s="1"/>
  <c r="AI43" i="1" s="1"/>
  <c r="AK43" i="1" s="1"/>
  <c r="O44" i="1"/>
  <c r="Q44" i="1" s="1"/>
  <c r="S44" i="1" s="1"/>
  <c r="U44" i="1" s="1"/>
  <c r="W44" i="1" s="1"/>
  <c r="Y44" i="1" s="1"/>
  <c r="AA44" i="1" s="1"/>
  <c r="AC44" i="1" s="1"/>
  <c r="AE44" i="1" s="1"/>
  <c r="AG44" i="1" s="1"/>
  <c r="AI44" i="1" s="1"/>
  <c r="AK44" i="1" s="1"/>
  <c r="O45" i="1"/>
  <c r="Q45" i="1" s="1"/>
  <c r="S45" i="1" s="1"/>
  <c r="U45" i="1" s="1"/>
  <c r="W45" i="1" s="1"/>
  <c r="Y45" i="1" s="1"/>
  <c r="AA45" i="1" s="1"/>
  <c r="AC45" i="1" s="1"/>
  <c r="AE45" i="1" s="1"/>
  <c r="AG45" i="1" s="1"/>
  <c r="AI45" i="1" s="1"/>
  <c r="AK45" i="1" s="1"/>
  <c r="O46" i="1"/>
  <c r="Q46" i="1" s="1"/>
  <c r="S46" i="1" s="1"/>
  <c r="U46" i="1" s="1"/>
  <c r="W46" i="1" s="1"/>
  <c r="Y46" i="1" s="1"/>
  <c r="AA46" i="1" s="1"/>
  <c r="AC46" i="1" s="1"/>
  <c r="AE46" i="1" s="1"/>
  <c r="AG46" i="1" s="1"/>
  <c r="AI46" i="1" s="1"/>
  <c r="AK46" i="1" s="1"/>
  <c r="O47" i="1"/>
  <c r="Q47" i="1" s="1"/>
  <c r="S47" i="1" s="1"/>
  <c r="U47" i="1" s="1"/>
  <c r="W47" i="1" s="1"/>
  <c r="Y47" i="1" s="1"/>
  <c r="AA47" i="1" s="1"/>
  <c r="AC47" i="1" s="1"/>
  <c r="AE47" i="1" s="1"/>
  <c r="AG47" i="1" s="1"/>
  <c r="AI47" i="1" s="1"/>
  <c r="AK47" i="1" s="1"/>
  <c r="O48" i="1"/>
  <c r="Q48" i="1" s="1"/>
  <c r="S48" i="1" s="1"/>
  <c r="U48" i="1" s="1"/>
  <c r="W48" i="1" s="1"/>
  <c r="Y48" i="1" s="1"/>
  <c r="AA48" i="1" s="1"/>
  <c r="AC48" i="1" s="1"/>
  <c r="AE48" i="1" s="1"/>
  <c r="AG48" i="1" s="1"/>
  <c r="AI48" i="1" s="1"/>
  <c r="AK48" i="1" s="1"/>
  <c r="O49" i="1"/>
  <c r="Q49" i="1" s="1"/>
  <c r="S49" i="1" s="1"/>
  <c r="U49" i="1" s="1"/>
  <c r="W49" i="1" s="1"/>
  <c r="Y49" i="1" s="1"/>
  <c r="AA49" i="1" s="1"/>
  <c r="AC49" i="1" s="1"/>
  <c r="AE49" i="1" s="1"/>
  <c r="AG49" i="1" s="1"/>
  <c r="AI49" i="1" s="1"/>
  <c r="AK49" i="1" s="1"/>
  <c r="O50" i="1"/>
  <c r="Q50" i="1" s="1"/>
  <c r="S50" i="1" s="1"/>
  <c r="U50" i="1" s="1"/>
  <c r="W50" i="1" s="1"/>
  <c r="Y50" i="1" s="1"/>
  <c r="AA50" i="1" s="1"/>
  <c r="AC50" i="1" s="1"/>
  <c r="AE50" i="1" s="1"/>
  <c r="AG50" i="1" s="1"/>
  <c r="AI50" i="1" s="1"/>
  <c r="AK50" i="1" s="1"/>
  <c r="O51" i="1"/>
  <c r="Q51" i="1" s="1"/>
  <c r="S51" i="1" s="1"/>
  <c r="U51" i="1" s="1"/>
  <c r="W51" i="1" s="1"/>
  <c r="Y51" i="1" s="1"/>
  <c r="AA51" i="1" s="1"/>
  <c r="AC51" i="1" s="1"/>
  <c r="AE51" i="1" s="1"/>
  <c r="AG51" i="1" s="1"/>
  <c r="AI51" i="1" s="1"/>
  <c r="AK51" i="1" s="1"/>
  <c r="O52" i="1"/>
  <c r="Q52" i="1" s="1"/>
  <c r="S52" i="1" s="1"/>
  <c r="U52" i="1" s="1"/>
  <c r="W52" i="1" s="1"/>
  <c r="Y52" i="1" s="1"/>
  <c r="AA52" i="1" s="1"/>
  <c r="AC52" i="1" s="1"/>
  <c r="AE52" i="1" s="1"/>
  <c r="AG52" i="1" s="1"/>
  <c r="AI52" i="1" s="1"/>
  <c r="AK52" i="1" s="1"/>
  <c r="O53" i="1"/>
  <c r="Q53" i="1" s="1"/>
  <c r="S53" i="1" s="1"/>
  <c r="U53" i="1" s="1"/>
  <c r="W53" i="1" s="1"/>
  <c r="Y53" i="1" s="1"/>
  <c r="AA53" i="1" s="1"/>
  <c r="AC53" i="1" s="1"/>
  <c r="AE53" i="1" s="1"/>
  <c r="AG53" i="1" s="1"/>
  <c r="AI53" i="1" s="1"/>
  <c r="AK53" i="1" s="1"/>
  <c r="O54" i="1"/>
  <c r="Q54" i="1" s="1"/>
  <c r="S54" i="1" s="1"/>
  <c r="U54" i="1" s="1"/>
  <c r="W54" i="1" s="1"/>
  <c r="Y54" i="1" s="1"/>
  <c r="AA54" i="1" s="1"/>
  <c r="AC54" i="1" s="1"/>
  <c r="AE54" i="1" s="1"/>
  <c r="AG54" i="1" s="1"/>
  <c r="AI54" i="1" s="1"/>
  <c r="AK54" i="1" s="1"/>
  <c r="O55" i="1"/>
  <c r="Q55" i="1" s="1"/>
  <c r="S55" i="1" s="1"/>
  <c r="U55" i="1" s="1"/>
  <c r="W55" i="1" s="1"/>
  <c r="Y55" i="1" s="1"/>
  <c r="AA55" i="1" s="1"/>
  <c r="AC55" i="1" s="1"/>
  <c r="AE55" i="1" s="1"/>
  <c r="AG55" i="1" s="1"/>
  <c r="AI55" i="1" s="1"/>
  <c r="AK55" i="1" s="1"/>
  <c r="O56" i="1"/>
  <c r="Q56" i="1" s="1"/>
  <c r="S56" i="1" s="1"/>
  <c r="U56" i="1" s="1"/>
  <c r="W56" i="1" s="1"/>
  <c r="Y56" i="1" s="1"/>
  <c r="AA56" i="1" s="1"/>
  <c r="AC56" i="1" s="1"/>
  <c r="AE56" i="1" s="1"/>
  <c r="AG56" i="1" s="1"/>
  <c r="AI56" i="1" s="1"/>
  <c r="AK56" i="1" s="1"/>
  <c r="O57" i="1"/>
  <c r="Q57" i="1" s="1"/>
  <c r="S57" i="1" s="1"/>
  <c r="U57" i="1" s="1"/>
  <c r="W57" i="1" s="1"/>
  <c r="Y57" i="1" s="1"/>
  <c r="AA57" i="1" s="1"/>
  <c r="AC57" i="1" s="1"/>
  <c r="AE57" i="1" s="1"/>
  <c r="AG57" i="1" s="1"/>
  <c r="AI57" i="1" s="1"/>
  <c r="AK57" i="1" s="1"/>
  <c r="O58" i="1"/>
  <c r="Q58" i="1" s="1"/>
  <c r="S58" i="1" s="1"/>
  <c r="U58" i="1" s="1"/>
  <c r="W58" i="1" s="1"/>
  <c r="Y58" i="1" s="1"/>
  <c r="AA58" i="1" s="1"/>
  <c r="AC58" i="1" s="1"/>
  <c r="AE58" i="1" s="1"/>
  <c r="AG58" i="1" s="1"/>
  <c r="AI58" i="1" s="1"/>
  <c r="AK58" i="1" s="1"/>
  <c r="O59" i="1"/>
  <c r="Q59" i="1" s="1"/>
  <c r="S59" i="1" s="1"/>
  <c r="U59" i="1" s="1"/>
  <c r="W59" i="1" s="1"/>
  <c r="Y59" i="1" s="1"/>
  <c r="AA59" i="1" s="1"/>
  <c r="AC59" i="1" s="1"/>
  <c r="AE59" i="1" s="1"/>
  <c r="AG59" i="1" s="1"/>
  <c r="AI59" i="1" s="1"/>
  <c r="AK59" i="1" s="1"/>
  <c r="O60" i="1"/>
  <c r="Q60" i="1" s="1"/>
  <c r="S60" i="1" s="1"/>
  <c r="U60" i="1" s="1"/>
  <c r="W60" i="1" s="1"/>
  <c r="Y60" i="1" s="1"/>
  <c r="AA60" i="1" s="1"/>
  <c r="AC60" i="1" s="1"/>
  <c r="AE60" i="1" s="1"/>
  <c r="AG60" i="1" s="1"/>
  <c r="AI60" i="1" s="1"/>
  <c r="AK60" i="1" s="1"/>
  <c r="O61" i="1"/>
  <c r="Q61" i="1" s="1"/>
  <c r="S61" i="1" s="1"/>
  <c r="U61" i="1" s="1"/>
  <c r="W61" i="1" s="1"/>
  <c r="Y61" i="1" s="1"/>
  <c r="AA61" i="1" s="1"/>
  <c r="AC61" i="1" s="1"/>
  <c r="AE61" i="1" s="1"/>
  <c r="AG61" i="1" s="1"/>
  <c r="AI61" i="1" s="1"/>
  <c r="AK61" i="1" s="1"/>
  <c r="O62" i="1"/>
  <c r="Q62" i="1" s="1"/>
  <c r="S62" i="1" s="1"/>
  <c r="U62" i="1" s="1"/>
  <c r="W62" i="1" s="1"/>
  <c r="Y62" i="1" s="1"/>
  <c r="AA62" i="1" s="1"/>
  <c r="AC62" i="1" s="1"/>
  <c r="AE62" i="1" s="1"/>
  <c r="AG62" i="1" s="1"/>
  <c r="AI62" i="1" s="1"/>
  <c r="AK62" i="1" s="1"/>
  <c r="O63" i="1"/>
  <c r="Q63" i="1" s="1"/>
  <c r="S63" i="1" s="1"/>
  <c r="U63" i="1" s="1"/>
  <c r="W63" i="1" s="1"/>
  <c r="Y63" i="1" s="1"/>
  <c r="AA63" i="1" s="1"/>
  <c r="AC63" i="1" s="1"/>
  <c r="AE63" i="1" s="1"/>
  <c r="AG63" i="1" s="1"/>
  <c r="AI63" i="1" s="1"/>
  <c r="AK63" i="1" s="1"/>
  <c r="O64" i="1"/>
  <c r="Q64" i="1" s="1"/>
  <c r="S64" i="1" s="1"/>
  <c r="U64" i="1" s="1"/>
  <c r="W64" i="1" s="1"/>
  <c r="Y64" i="1" s="1"/>
  <c r="AA64" i="1" s="1"/>
  <c r="AC64" i="1" s="1"/>
  <c r="AE64" i="1" s="1"/>
  <c r="AG64" i="1" s="1"/>
  <c r="AI64" i="1" s="1"/>
  <c r="AK64" i="1" s="1"/>
  <c r="O65" i="1"/>
  <c r="Q65" i="1" s="1"/>
  <c r="S65" i="1" s="1"/>
  <c r="U65" i="1" s="1"/>
  <c r="W65" i="1" s="1"/>
  <c r="Y65" i="1" s="1"/>
  <c r="AA65" i="1" s="1"/>
  <c r="AC65" i="1" s="1"/>
  <c r="AE65" i="1" s="1"/>
  <c r="AG65" i="1" s="1"/>
  <c r="AI65" i="1" s="1"/>
  <c r="AK65" i="1" s="1"/>
  <c r="O66" i="1"/>
  <c r="Q66" i="1" s="1"/>
  <c r="S66" i="1" s="1"/>
  <c r="U66" i="1" s="1"/>
  <c r="W66" i="1" s="1"/>
  <c r="Y66" i="1" s="1"/>
  <c r="AA66" i="1" s="1"/>
  <c r="AC66" i="1" s="1"/>
  <c r="AE66" i="1" s="1"/>
  <c r="AG66" i="1" s="1"/>
  <c r="AI66" i="1" s="1"/>
  <c r="AK66" i="1" s="1"/>
  <c r="O67" i="1"/>
  <c r="Q67" i="1" s="1"/>
  <c r="S67" i="1" s="1"/>
  <c r="U67" i="1" s="1"/>
  <c r="W67" i="1" s="1"/>
  <c r="Y67" i="1" s="1"/>
  <c r="AA67" i="1" s="1"/>
  <c r="AC67" i="1" s="1"/>
  <c r="AE67" i="1" s="1"/>
  <c r="AG67" i="1" s="1"/>
  <c r="AI67" i="1" s="1"/>
  <c r="AK67" i="1" s="1"/>
  <c r="O68" i="1"/>
  <c r="Q68" i="1" s="1"/>
  <c r="S68" i="1" s="1"/>
  <c r="U68" i="1" s="1"/>
  <c r="W68" i="1" s="1"/>
  <c r="Y68" i="1" s="1"/>
  <c r="AA68" i="1" s="1"/>
  <c r="AC68" i="1" s="1"/>
  <c r="AE68" i="1" s="1"/>
  <c r="AG68" i="1" s="1"/>
  <c r="AI68" i="1" s="1"/>
  <c r="AK68" i="1" s="1"/>
  <c r="O69" i="1"/>
  <c r="Q69" i="1" s="1"/>
  <c r="S69" i="1" s="1"/>
  <c r="U69" i="1" s="1"/>
  <c r="W69" i="1" s="1"/>
  <c r="Y69" i="1" s="1"/>
  <c r="AA69" i="1" s="1"/>
  <c r="AC69" i="1" s="1"/>
  <c r="AE69" i="1" s="1"/>
  <c r="AG69" i="1" s="1"/>
  <c r="AI69" i="1" s="1"/>
  <c r="AK69" i="1" s="1"/>
  <c r="O70" i="1"/>
  <c r="Q70" i="1" s="1"/>
  <c r="S70" i="1" s="1"/>
  <c r="U70" i="1" s="1"/>
  <c r="W70" i="1" s="1"/>
  <c r="Y70" i="1" s="1"/>
  <c r="AA70" i="1" s="1"/>
  <c r="AC70" i="1" s="1"/>
  <c r="AE70" i="1" s="1"/>
  <c r="AG70" i="1" s="1"/>
  <c r="AI70" i="1" s="1"/>
  <c r="AK70" i="1" s="1"/>
  <c r="O71" i="1"/>
  <c r="Q71" i="1" s="1"/>
  <c r="S71" i="1" s="1"/>
  <c r="U71" i="1" s="1"/>
  <c r="W71" i="1" s="1"/>
  <c r="Y71" i="1" s="1"/>
  <c r="AA71" i="1" s="1"/>
  <c r="AC71" i="1" s="1"/>
  <c r="AE71" i="1" s="1"/>
  <c r="AG71" i="1" s="1"/>
  <c r="AI71" i="1" s="1"/>
  <c r="AK71" i="1" s="1"/>
  <c r="O72" i="1"/>
  <c r="Q72" i="1" s="1"/>
  <c r="S72" i="1" s="1"/>
  <c r="U72" i="1" s="1"/>
  <c r="W72" i="1" s="1"/>
  <c r="Y72" i="1" s="1"/>
  <c r="AA72" i="1" s="1"/>
  <c r="AC72" i="1" s="1"/>
  <c r="AE72" i="1" s="1"/>
  <c r="AG72" i="1" s="1"/>
  <c r="AI72" i="1" s="1"/>
  <c r="AK72" i="1" s="1"/>
  <c r="O73" i="1"/>
  <c r="Q73" i="1" s="1"/>
  <c r="S73" i="1" s="1"/>
  <c r="U73" i="1" s="1"/>
  <c r="W73" i="1" s="1"/>
  <c r="Y73" i="1" s="1"/>
  <c r="AA73" i="1" s="1"/>
  <c r="AC73" i="1" s="1"/>
  <c r="AE73" i="1" s="1"/>
  <c r="AG73" i="1" s="1"/>
  <c r="AI73" i="1" s="1"/>
  <c r="AK73" i="1" s="1"/>
  <c r="O74" i="1"/>
  <c r="Q74" i="1" s="1"/>
  <c r="S74" i="1" s="1"/>
  <c r="U74" i="1" s="1"/>
  <c r="W74" i="1" s="1"/>
  <c r="Y74" i="1" s="1"/>
  <c r="AA74" i="1" s="1"/>
  <c r="AC74" i="1" s="1"/>
  <c r="AE74" i="1" s="1"/>
  <c r="AG74" i="1" s="1"/>
  <c r="AI74" i="1" s="1"/>
  <c r="AK74" i="1" s="1"/>
  <c r="O75" i="1"/>
  <c r="Q75" i="1" s="1"/>
  <c r="S75" i="1" s="1"/>
  <c r="U75" i="1" s="1"/>
  <c r="W75" i="1" s="1"/>
  <c r="Y75" i="1" s="1"/>
  <c r="AA75" i="1" s="1"/>
  <c r="AC75" i="1" s="1"/>
  <c r="AE75" i="1" s="1"/>
  <c r="AG75" i="1" s="1"/>
  <c r="AI75" i="1" s="1"/>
  <c r="AK75" i="1" s="1"/>
  <c r="O76" i="1"/>
  <c r="Q76" i="1" s="1"/>
  <c r="S76" i="1" s="1"/>
  <c r="U76" i="1" s="1"/>
  <c r="W76" i="1" s="1"/>
  <c r="Y76" i="1" s="1"/>
  <c r="AA76" i="1" s="1"/>
  <c r="AC76" i="1" s="1"/>
  <c r="AE76" i="1" s="1"/>
  <c r="AG76" i="1" s="1"/>
  <c r="AI76" i="1" s="1"/>
  <c r="AK76" i="1" s="1"/>
  <c r="O77" i="1"/>
  <c r="Q77" i="1" s="1"/>
  <c r="S77" i="1" s="1"/>
  <c r="U77" i="1" s="1"/>
  <c r="W77" i="1" s="1"/>
  <c r="Y77" i="1" s="1"/>
  <c r="AA77" i="1" s="1"/>
  <c r="AC77" i="1" s="1"/>
  <c r="AE77" i="1" s="1"/>
  <c r="AG77" i="1" s="1"/>
  <c r="AI77" i="1" s="1"/>
  <c r="AK77" i="1" s="1"/>
  <c r="O78" i="1"/>
  <c r="Q78" i="1" s="1"/>
  <c r="S78" i="1" s="1"/>
  <c r="U78" i="1" s="1"/>
  <c r="W78" i="1" s="1"/>
  <c r="Y78" i="1" s="1"/>
  <c r="AA78" i="1" s="1"/>
  <c r="AC78" i="1" s="1"/>
  <c r="AE78" i="1" s="1"/>
  <c r="AG78" i="1" s="1"/>
  <c r="AI78" i="1" s="1"/>
  <c r="AK78" i="1" s="1"/>
  <c r="O79" i="1"/>
  <c r="Q79" i="1" s="1"/>
  <c r="S79" i="1" s="1"/>
  <c r="U79" i="1" s="1"/>
  <c r="W79" i="1" s="1"/>
  <c r="Y79" i="1" s="1"/>
  <c r="AA79" i="1" s="1"/>
  <c r="AC79" i="1" s="1"/>
  <c r="AE79" i="1" s="1"/>
  <c r="AG79" i="1" s="1"/>
  <c r="AI79" i="1" s="1"/>
  <c r="AK79" i="1" s="1"/>
  <c r="O80" i="1"/>
  <c r="Q80" i="1" s="1"/>
  <c r="S80" i="1" s="1"/>
  <c r="U80" i="1" s="1"/>
  <c r="W80" i="1" s="1"/>
  <c r="Y80" i="1" s="1"/>
  <c r="AA80" i="1" s="1"/>
  <c r="AC80" i="1" s="1"/>
  <c r="AE80" i="1" s="1"/>
  <c r="AG80" i="1" s="1"/>
  <c r="AI80" i="1" s="1"/>
  <c r="AK80" i="1" s="1"/>
  <c r="O81" i="1"/>
  <c r="Q81" i="1" s="1"/>
  <c r="S81" i="1" s="1"/>
  <c r="U81" i="1" s="1"/>
  <c r="W81" i="1" s="1"/>
  <c r="Y81" i="1" s="1"/>
  <c r="AA81" i="1" s="1"/>
  <c r="AC81" i="1" s="1"/>
  <c r="AE81" i="1" s="1"/>
  <c r="AG81" i="1" s="1"/>
  <c r="AI81" i="1" s="1"/>
  <c r="AK81" i="1" s="1"/>
  <c r="O82" i="1"/>
  <c r="Q82" i="1" s="1"/>
  <c r="S82" i="1" s="1"/>
  <c r="U82" i="1" s="1"/>
  <c r="W82" i="1" s="1"/>
  <c r="Y82" i="1" s="1"/>
  <c r="AA82" i="1" s="1"/>
  <c r="AC82" i="1" s="1"/>
  <c r="AE82" i="1" s="1"/>
  <c r="AG82" i="1" s="1"/>
  <c r="AI82" i="1" s="1"/>
  <c r="AK82" i="1" s="1"/>
  <c r="O83" i="1"/>
  <c r="Q83" i="1" s="1"/>
  <c r="S83" i="1" s="1"/>
  <c r="U83" i="1" s="1"/>
  <c r="W83" i="1" s="1"/>
  <c r="Y83" i="1" s="1"/>
  <c r="AA83" i="1" s="1"/>
  <c r="AC83" i="1" s="1"/>
  <c r="AE83" i="1" s="1"/>
  <c r="AG83" i="1" s="1"/>
  <c r="AI83" i="1" s="1"/>
  <c r="AK83" i="1" s="1"/>
  <c r="O84" i="1"/>
  <c r="Q84" i="1" s="1"/>
  <c r="S84" i="1" s="1"/>
  <c r="U84" i="1" s="1"/>
  <c r="W84" i="1" s="1"/>
  <c r="Y84" i="1" s="1"/>
  <c r="AA84" i="1" s="1"/>
  <c r="AC84" i="1" s="1"/>
  <c r="AE84" i="1" s="1"/>
  <c r="AG84" i="1" s="1"/>
  <c r="AI84" i="1" s="1"/>
  <c r="AK84" i="1" s="1"/>
  <c r="O85" i="1"/>
  <c r="Q85" i="1" s="1"/>
  <c r="S85" i="1" s="1"/>
  <c r="U85" i="1" s="1"/>
  <c r="W85" i="1" s="1"/>
  <c r="Y85" i="1" s="1"/>
  <c r="AA85" i="1" s="1"/>
  <c r="AC85" i="1" s="1"/>
  <c r="AE85" i="1" s="1"/>
  <c r="AG85" i="1" s="1"/>
  <c r="AI85" i="1" s="1"/>
  <c r="AK85" i="1" s="1"/>
  <c r="O86" i="1"/>
  <c r="Q86" i="1" s="1"/>
  <c r="S86" i="1" s="1"/>
  <c r="U86" i="1" s="1"/>
  <c r="W86" i="1" s="1"/>
  <c r="Y86" i="1" s="1"/>
  <c r="AA86" i="1" s="1"/>
  <c r="AC86" i="1" s="1"/>
  <c r="AE86" i="1" s="1"/>
  <c r="AG86" i="1" s="1"/>
  <c r="AI86" i="1" s="1"/>
  <c r="AK86" i="1" s="1"/>
  <c r="O87" i="1"/>
  <c r="Q87" i="1" s="1"/>
  <c r="S87" i="1" s="1"/>
  <c r="U87" i="1" s="1"/>
  <c r="W87" i="1" s="1"/>
  <c r="Y87" i="1" s="1"/>
  <c r="AA87" i="1" s="1"/>
  <c r="AC87" i="1" s="1"/>
  <c r="AE87" i="1" s="1"/>
  <c r="AG87" i="1" s="1"/>
  <c r="AI87" i="1" s="1"/>
  <c r="AK87" i="1" s="1"/>
  <c r="O88" i="1"/>
  <c r="Q88" i="1" s="1"/>
  <c r="S88" i="1" s="1"/>
  <c r="U88" i="1" s="1"/>
  <c r="W88" i="1" s="1"/>
  <c r="Y88" i="1" s="1"/>
  <c r="AA88" i="1" s="1"/>
  <c r="AC88" i="1" s="1"/>
  <c r="AE88" i="1" s="1"/>
  <c r="AG88" i="1" s="1"/>
  <c r="AI88" i="1" s="1"/>
  <c r="AK88" i="1" s="1"/>
  <c r="O89" i="1"/>
  <c r="Q89" i="1" s="1"/>
  <c r="S89" i="1" s="1"/>
  <c r="U89" i="1" s="1"/>
  <c r="W89" i="1" s="1"/>
  <c r="Y89" i="1" s="1"/>
  <c r="AA89" i="1" s="1"/>
  <c r="AC89" i="1" s="1"/>
  <c r="AE89" i="1" s="1"/>
  <c r="AG89" i="1" s="1"/>
  <c r="AI89" i="1" s="1"/>
  <c r="AK89" i="1" s="1"/>
  <c r="O90" i="1"/>
  <c r="Q90" i="1" s="1"/>
  <c r="S90" i="1" s="1"/>
  <c r="U90" i="1" s="1"/>
  <c r="W90" i="1" s="1"/>
  <c r="Y90" i="1" s="1"/>
  <c r="AA90" i="1" s="1"/>
  <c r="AC90" i="1" s="1"/>
  <c r="AE90" i="1" s="1"/>
  <c r="AG90" i="1" s="1"/>
  <c r="AI90" i="1" s="1"/>
  <c r="AK90" i="1" s="1"/>
  <c r="O91" i="1"/>
  <c r="Q91" i="1" s="1"/>
  <c r="S91" i="1" s="1"/>
  <c r="U91" i="1" s="1"/>
  <c r="W91" i="1" s="1"/>
  <c r="Y91" i="1" s="1"/>
  <c r="AA91" i="1" s="1"/>
  <c r="AC91" i="1" s="1"/>
  <c r="AE91" i="1" s="1"/>
  <c r="AG91" i="1" s="1"/>
  <c r="AI91" i="1" s="1"/>
  <c r="AK91" i="1" s="1"/>
  <c r="O92" i="1"/>
  <c r="Q92" i="1" s="1"/>
  <c r="S92" i="1" s="1"/>
  <c r="U92" i="1" s="1"/>
  <c r="W92" i="1" s="1"/>
  <c r="Y92" i="1" s="1"/>
  <c r="AA92" i="1" s="1"/>
  <c r="AC92" i="1" s="1"/>
  <c r="AE92" i="1" s="1"/>
  <c r="AG92" i="1" s="1"/>
  <c r="AI92" i="1" s="1"/>
  <c r="AK92" i="1" s="1"/>
  <c r="O93" i="1"/>
  <c r="Q93" i="1" s="1"/>
  <c r="S93" i="1" s="1"/>
  <c r="U93" i="1" s="1"/>
  <c r="W93" i="1" s="1"/>
  <c r="Y93" i="1" s="1"/>
  <c r="AA93" i="1" s="1"/>
  <c r="AC93" i="1" s="1"/>
  <c r="AE93" i="1" s="1"/>
  <c r="AG93" i="1" s="1"/>
  <c r="AI93" i="1" s="1"/>
  <c r="AK93" i="1" s="1"/>
  <c r="O94" i="1"/>
  <c r="Q94" i="1" s="1"/>
  <c r="S94" i="1" s="1"/>
  <c r="U94" i="1" s="1"/>
  <c r="W94" i="1" s="1"/>
  <c r="Y94" i="1" s="1"/>
  <c r="AA94" i="1" s="1"/>
  <c r="AC94" i="1" s="1"/>
  <c r="AE94" i="1" s="1"/>
  <c r="AG94" i="1" s="1"/>
  <c r="AI94" i="1" s="1"/>
  <c r="AK94" i="1" s="1"/>
  <c r="O95" i="1"/>
  <c r="Q95" i="1" s="1"/>
  <c r="S95" i="1" s="1"/>
  <c r="U95" i="1" s="1"/>
  <c r="W95" i="1" s="1"/>
  <c r="Y95" i="1" s="1"/>
  <c r="AA95" i="1" s="1"/>
  <c r="AC95" i="1" s="1"/>
  <c r="AE95" i="1" s="1"/>
  <c r="AG95" i="1" s="1"/>
  <c r="AI95" i="1" s="1"/>
  <c r="AK95" i="1" s="1"/>
  <c r="O96" i="1"/>
  <c r="Q96" i="1" s="1"/>
  <c r="S96" i="1" s="1"/>
  <c r="U96" i="1" s="1"/>
  <c r="W96" i="1" s="1"/>
  <c r="Y96" i="1" s="1"/>
  <c r="AA96" i="1" s="1"/>
  <c r="AC96" i="1" s="1"/>
  <c r="AE96" i="1" s="1"/>
  <c r="AG96" i="1" s="1"/>
  <c r="AI96" i="1" s="1"/>
  <c r="AK96" i="1" s="1"/>
  <c r="O97" i="1"/>
  <c r="Q97" i="1" s="1"/>
  <c r="S97" i="1" s="1"/>
  <c r="U97" i="1" s="1"/>
  <c r="W97" i="1" s="1"/>
  <c r="Y97" i="1" s="1"/>
  <c r="AA97" i="1" s="1"/>
  <c r="AC97" i="1" s="1"/>
  <c r="AE97" i="1" s="1"/>
  <c r="AG97" i="1" s="1"/>
  <c r="AI97" i="1" s="1"/>
  <c r="AK97" i="1" s="1"/>
  <c r="O98" i="1"/>
  <c r="Q98" i="1" s="1"/>
  <c r="S98" i="1" s="1"/>
  <c r="U98" i="1" s="1"/>
  <c r="W98" i="1" s="1"/>
  <c r="Y98" i="1" s="1"/>
  <c r="AA98" i="1" s="1"/>
  <c r="AC98" i="1" s="1"/>
  <c r="AE98" i="1" s="1"/>
  <c r="AG98" i="1" s="1"/>
  <c r="AI98" i="1" s="1"/>
  <c r="AK98" i="1" s="1"/>
  <c r="O99" i="1"/>
  <c r="Q99" i="1" s="1"/>
  <c r="S99" i="1" s="1"/>
  <c r="U99" i="1" s="1"/>
  <c r="W99" i="1" s="1"/>
  <c r="Y99" i="1" s="1"/>
  <c r="AA99" i="1" s="1"/>
  <c r="AC99" i="1" s="1"/>
  <c r="AE99" i="1" s="1"/>
  <c r="AG99" i="1" s="1"/>
  <c r="AI99" i="1" s="1"/>
  <c r="AK99" i="1" s="1"/>
  <c r="O100" i="1"/>
  <c r="Q100" i="1" s="1"/>
  <c r="S100" i="1" s="1"/>
  <c r="U100" i="1" s="1"/>
  <c r="W100" i="1" s="1"/>
  <c r="Y100" i="1" s="1"/>
  <c r="AA100" i="1" s="1"/>
  <c r="AC100" i="1" s="1"/>
  <c r="AE100" i="1" s="1"/>
  <c r="AG100" i="1" s="1"/>
  <c r="AI100" i="1" s="1"/>
  <c r="AK100" i="1" s="1"/>
  <c r="O101" i="1"/>
  <c r="Q101" i="1" s="1"/>
  <c r="S101" i="1" s="1"/>
  <c r="U101" i="1" s="1"/>
  <c r="W101" i="1" s="1"/>
  <c r="Y101" i="1" s="1"/>
  <c r="AA101" i="1" s="1"/>
  <c r="AC101" i="1" s="1"/>
  <c r="AE101" i="1" s="1"/>
  <c r="AG101" i="1" s="1"/>
  <c r="AI101" i="1" s="1"/>
  <c r="AK101" i="1" s="1"/>
  <c r="O102" i="1"/>
  <c r="Q102" i="1" s="1"/>
  <c r="S102" i="1" s="1"/>
  <c r="U102" i="1" s="1"/>
  <c r="W102" i="1" s="1"/>
  <c r="Y102" i="1" s="1"/>
  <c r="AA102" i="1" s="1"/>
  <c r="AC102" i="1" s="1"/>
  <c r="AE102" i="1" s="1"/>
  <c r="AG102" i="1" s="1"/>
  <c r="AI102" i="1" s="1"/>
  <c r="AK102" i="1" s="1"/>
  <c r="O103" i="1"/>
  <c r="Q103" i="1" s="1"/>
  <c r="S103" i="1" s="1"/>
  <c r="U103" i="1" s="1"/>
  <c r="W103" i="1" s="1"/>
  <c r="Y103" i="1" s="1"/>
  <c r="AA103" i="1" s="1"/>
  <c r="AC103" i="1" s="1"/>
  <c r="AE103" i="1" s="1"/>
  <c r="AG103" i="1" s="1"/>
  <c r="AI103" i="1" s="1"/>
  <c r="AK103" i="1" s="1"/>
  <c r="O104" i="1"/>
  <c r="Q104" i="1" s="1"/>
  <c r="S104" i="1" s="1"/>
  <c r="U104" i="1" s="1"/>
  <c r="W104" i="1" s="1"/>
  <c r="Y104" i="1" s="1"/>
  <c r="AA104" i="1" s="1"/>
  <c r="AC104" i="1" s="1"/>
  <c r="AE104" i="1" s="1"/>
  <c r="AG104" i="1" s="1"/>
  <c r="AI104" i="1" s="1"/>
  <c r="AK104" i="1" s="1"/>
  <c r="O105" i="1"/>
  <c r="Q105" i="1" s="1"/>
  <c r="S105" i="1" s="1"/>
  <c r="U105" i="1" s="1"/>
  <c r="W105" i="1" s="1"/>
  <c r="Y105" i="1" s="1"/>
  <c r="AA105" i="1" s="1"/>
  <c r="AC105" i="1" s="1"/>
  <c r="AE105" i="1" s="1"/>
  <c r="AG105" i="1" s="1"/>
  <c r="AI105" i="1" s="1"/>
  <c r="AK105" i="1" s="1"/>
  <c r="O106" i="1"/>
  <c r="Q106" i="1" s="1"/>
  <c r="S106" i="1" s="1"/>
  <c r="U106" i="1" s="1"/>
  <c r="W106" i="1" s="1"/>
  <c r="Y106" i="1" s="1"/>
  <c r="AA106" i="1" s="1"/>
  <c r="AC106" i="1" s="1"/>
  <c r="AE106" i="1" s="1"/>
  <c r="AG106" i="1" s="1"/>
  <c r="AI106" i="1" s="1"/>
  <c r="AK106" i="1" s="1"/>
  <c r="O107" i="1"/>
  <c r="Q107" i="1" s="1"/>
  <c r="S107" i="1" s="1"/>
  <c r="U107" i="1" s="1"/>
  <c r="W107" i="1" s="1"/>
  <c r="Y107" i="1" s="1"/>
  <c r="AA107" i="1" s="1"/>
  <c r="AC107" i="1" s="1"/>
  <c r="AE107" i="1" s="1"/>
  <c r="AG107" i="1" s="1"/>
  <c r="AI107" i="1" s="1"/>
  <c r="AK107" i="1" s="1"/>
  <c r="O108" i="1"/>
  <c r="Q108" i="1" s="1"/>
  <c r="S108" i="1" s="1"/>
  <c r="U108" i="1" s="1"/>
  <c r="W108" i="1" s="1"/>
  <c r="Y108" i="1" s="1"/>
  <c r="AA108" i="1" s="1"/>
  <c r="AC108" i="1" s="1"/>
  <c r="AE108" i="1" s="1"/>
  <c r="AG108" i="1" s="1"/>
  <c r="AI108" i="1" s="1"/>
  <c r="AK108" i="1" s="1"/>
  <c r="O109" i="1"/>
  <c r="Q109" i="1" s="1"/>
  <c r="S109" i="1" s="1"/>
  <c r="U109" i="1" s="1"/>
  <c r="W109" i="1" s="1"/>
  <c r="Y109" i="1" s="1"/>
  <c r="AA109" i="1" s="1"/>
  <c r="AC109" i="1" s="1"/>
  <c r="AE109" i="1" s="1"/>
  <c r="AG109" i="1" s="1"/>
  <c r="AI109" i="1" s="1"/>
  <c r="AK109" i="1" s="1"/>
  <c r="O110" i="1"/>
  <c r="Q110" i="1" s="1"/>
  <c r="S110" i="1" s="1"/>
  <c r="U110" i="1" s="1"/>
  <c r="W110" i="1" s="1"/>
  <c r="Y110" i="1" s="1"/>
  <c r="AA110" i="1" s="1"/>
  <c r="AC110" i="1" s="1"/>
  <c r="AE110" i="1" s="1"/>
  <c r="AG110" i="1" s="1"/>
  <c r="AI110" i="1" s="1"/>
  <c r="AK110" i="1" s="1"/>
  <c r="O111" i="1"/>
  <c r="Q111" i="1" s="1"/>
  <c r="S111" i="1" s="1"/>
  <c r="U111" i="1" s="1"/>
  <c r="W111" i="1" s="1"/>
  <c r="Y111" i="1" s="1"/>
  <c r="AA111" i="1" s="1"/>
  <c r="AC111" i="1" s="1"/>
  <c r="AE111" i="1" s="1"/>
  <c r="AG111" i="1" s="1"/>
  <c r="AI111" i="1" s="1"/>
  <c r="AK111" i="1" s="1"/>
  <c r="O112" i="1"/>
  <c r="Q112" i="1" s="1"/>
  <c r="S112" i="1" s="1"/>
  <c r="U112" i="1" s="1"/>
  <c r="W112" i="1" s="1"/>
  <c r="Y112" i="1" s="1"/>
  <c r="AA112" i="1" s="1"/>
  <c r="AC112" i="1" s="1"/>
  <c r="AE112" i="1" s="1"/>
  <c r="AG112" i="1" s="1"/>
  <c r="AI112" i="1" s="1"/>
  <c r="AK112" i="1" s="1"/>
  <c r="O113" i="1"/>
  <c r="Q113" i="1" s="1"/>
  <c r="S113" i="1" s="1"/>
  <c r="U113" i="1" s="1"/>
  <c r="W113" i="1" s="1"/>
  <c r="Y113" i="1" s="1"/>
  <c r="AA113" i="1" s="1"/>
  <c r="AC113" i="1" s="1"/>
  <c r="AE113" i="1" s="1"/>
  <c r="AG113" i="1" s="1"/>
  <c r="AI113" i="1" s="1"/>
  <c r="AK113" i="1" s="1"/>
  <c r="O114" i="1"/>
  <c r="Q114" i="1" s="1"/>
  <c r="S114" i="1" s="1"/>
  <c r="U114" i="1" s="1"/>
  <c r="W114" i="1" s="1"/>
  <c r="Y114" i="1" s="1"/>
  <c r="AA114" i="1" s="1"/>
  <c r="AC114" i="1" s="1"/>
  <c r="AE114" i="1" s="1"/>
  <c r="AG114" i="1" s="1"/>
  <c r="AI114" i="1" s="1"/>
  <c r="AK114" i="1" s="1"/>
  <c r="O115" i="1"/>
  <c r="Q115" i="1" s="1"/>
  <c r="S115" i="1" s="1"/>
  <c r="U115" i="1" s="1"/>
  <c r="W115" i="1" s="1"/>
  <c r="Y115" i="1" s="1"/>
  <c r="AA115" i="1" s="1"/>
  <c r="AC115" i="1" s="1"/>
  <c r="AE115" i="1" s="1"/>
  <c r="AG115" i="1" s="1"/>
  <c r="AI115" i="1" s="1"/>
  <c r="AK115" i="1" s="1"/>
  <c r="O116" i="1"/>
  <c r="Q116" i="1" s="1"/>
  <c r="S116" i="1" s="1"/>
  <c r="U116" i="1" s="1"/>
  <c r="W116" i="1" s="1"/>
  <c r="Y116" i="1" s="1"/>
  <c r="AA116" i="1" s="1"/>
  <c r="AC116" i="1" s="1"/>
  <c r="AE116" i="1" s="1"/>
  <c r="AG116" i="1" s="1"/>
  <c r="AI116" i="1" s="1"/>
  <c r="AK116" i="1" s="1"/>
  <c r="O117" i="1"/>
  <c r="Q117" i="1" s="1"/>
  <c r="S117" i="1" s="1"/>
  <c r="U117" i="1" s="1"/>
  <c r="W117" i="1" s="1"/>
  <c r="Y117" i="1" s="1"/>
  <c r="AA117" i="1" s="1"/>
  <c r="AC117" i="1" s="1"/>
  <c r="AE117" i="1" s="1"/>
  <c r="AG117" i="1" s="1"/>
  <c r="AI117" i="1" s="1"/>
  <c r="AK117" i="1" s="1"/>
  <c r="O118" i="1"/>
  <c r="Q118" i="1" s="1"/>
  <c r="S118" i="1" s="1"/>
  <c r="U118" i="1" s="1"/>
  <c r="W118" i="1" s="1"/>
  <c r="Y118" i="1" s="1"/>
  <c r="AA118" i="1" s="1"/>
  <c r="AC118" i="1" s="1"/>
  <c r="AE118" i="1" s="1"/>
  <c r="AG118" i="1" s="1"/>
  <c r="AI118" i="1" s="1"/>
  <c r="AK118" i="1" s="1"/>
  <c r="O119" i="1"/>
  <c r="Q119" i="1" s="1"/>
  <c r="S119" i="1" s="1"/>
  <c r="U119" i="1" s="1"/>
  <c r="W119" i="1" s="1"/>
  <c r="Y119" i="1" s="1"/>
  <c r="AA119" i="1" s="1"/>
  <c r="AC119" i="1" s="1"/>
  <c r="AE119" i="1" s="1"/>
  <c r="AG119" i="1" s="1"/>
  <c r="AI119" i="1" s="1"/>
  <c r="AK119" i="1" s="1"/>
  <c r="O121" i="1"/>
  <c r="Q121" i="1" s="1"/>
  <c r="S121" i="1" s="1"/>
  <c r="U121" i="1" s="1"/>
  <c r="W121" i="1" s="1"/>
  <c r="Y121" i="1" s="1"/>
  <c r="AA121" i="1" s="1"/>
  <c r="AC121" i="1" s="1"/>
  <c r="AE121" i="1" s="1"/>
  <c r="AG121" i="1" s="1"/>
  <c r="AI121" i="1" s="1"/>
  <c r="AK121" i="1" s="1"/>
  <c r="O122" i="1"/>
  <c r="Q122" i="1" s="1"/>
  <c r="S122" i="1" s="1"/>
  <c r="U122" i="1" s="1"/>
  <c r="W122" i="1" s="1"/>
  <c r="Y122" i="1" s="1"/>
  <c r="AA122" i="1" s="1"/>
  <c r="AC122" i="1" s="1"/>
  <c r="AE122" i="1" s="1"/>
  <c r="AG122" i="1" s="1"/>
  <c r="AI122" i="1" s="1"/>
  <c r="AK122" i="1" s="1"/>
  <c r="O123" i="1"/>
  <c r="Q123" i="1" s="1"/>
  <c r="S123" i="1" s="1"/>
  <c r="U123" i="1" s="1"/>
  <c r="W123" i="1" s="1"/>
  <c r="Y123" i="1" s="1"/>
  <c r="AA123" i="1" s="1"/>
  <c r="AC123" i="1" s="1"/>
  <c r="AE123" i="1" s="1"/>
  <c r="AG123" i="1" s="1"/>
  <c r="AI123" i="1" s="1"/>
  <c r="AK123" i="1" s="1"/>
  <c r="O124" i="1"/>
  <c r="Q124" i="1" s="1"/>
  <c r="S124" i="1" s="1"/>
  <c r="U124" i="1" s="1"/>
  <c r="W124" i="1" s="1"/>
  <c r="Y124" i="1" s="1"/>
  <c r="AA124" i="1" s="1"/>
  <c r="AC124" i="1" s="1"/>
  <c r="AE124" i="1" s="1"/>
  <c r="AG124" i="1" s="1"/>
  <c r="AI124" i="1" s="1"/>
  <c r="AK124" i="1" s="1"/>
  <c r="O125" i="1"/>
  <c r="Q125" i="1" s="1"/>
  <c r="S125" i="1" s="1"/>
  <c r="U125" i="1" s="1"/>
  <c r="W125" i="1" s="1"/>
  <c r="Y125" i="1" s="1"/>
  <c r="AA125" i="1" s="1"/>
  <c r="AC125" i="1" s="1"/>
  <c r="AE125" i="1" s="1"/>
  <c r="AG125" i="1" s="1"/>
  <c r="AI125" i="1" s="1"/>
  <c r="AK125" i="1" s="1"/>
  <c r="O126" i="1"/>
  <c r="Q126" i="1" s="1"/>
  <c r="S126" i="1" s="1"/>
  <c r="U126" i="1" s="1"/>
  <c r="W126" i="1" s="1"/>
  <c r="Y126" i="1" s="1"/>
  <c r="AA126" i="1" s="1"/>
  <c r="AC126" i="1" s="1"/>
  <c r="AE126" i="1" s="1"/>
  <c r="AG126" i="1" s="1"/>
  <c r="AI126" i="1" s="1"/>
  <c r="AK126" i="1" s="1"/>
  <c r="O127" i="1"/>
  <c r="Q127" i="1" s="1"/>
  <c r="S127" i="1" s="1"/>
  <c r="U127" i="1" s="1"/>
  <c r="W127" i="1" s="1"/>
  <c r="Y127" i="1" s="1"/>
  <c r="AA127" i="1" s="1"/>
  <c r="AC127" i="1" s="1"/>
  <c r="AE127" i="1" s="1"/>
  <c r="AG127" i="1" s="1"/>
  <c r="AI127" i="1" s="1"/>
  <c r="AK127" i="1" s="1"/>
  <c r="O128" i="1"/>
  <c r="Q128" i="1" s="1"/>
  <c r="S128" i="1" s="1"/>
  <c r="U128" i="1" s="1"/>
  <c r="W128" i="1" s="1"/>
  <c r="Y128" i="1" s="1"/>
  <c r="AA128" i="1" s="1"/>
  <c r="AC128" i="1" s="1"/>
  <c r="AE128" i="1" s="1"/>
  <c r="AG128" i="1" s="1"/>
  <c r="AI128" i="1" s="1"/>
  <c r="AK128" i="1" s="1"/>
  <c r="O129" i="1"/>
  <c r="Q129" i="1" s="1"/>
  <c r="S129" i="1" s="1"/>
  <c r="U129" i="1" s="1"/>
  <c r="W129" i="1" s="1"/>
  <c r="Y129" i="1" s="1"/>
  <c r="AA129" i="1" s="1"/>
  <c r="AC129" i="1" s="1"/>
  <c r="AE129" i="1" s="1"/>
  <c r="AG129" i="1" s="1"/>
  <c r="AI129" i="1" s="1"/>
  <c r="AK129" i="1" s="1"/>
  <c r="O130" i="1"/>
  <c r="Q130" i="1" s="1"/>
  <c r="S130" i="1" s="1"/>
  <c r="U130" i="1" s="1"/>
  <c r="W130" i="1" s="1"/>
  <c r="Y130" i="1" s="1"/>
  <c r="AA130" i="1" s="1"/>
  <c r="AC130" i="1" s="1"/>
  <c r="AE130" i="1" s="1"/>
  <c r="AG130" i="1" s="1"/>
  <c r="AI130" i="1" s="1"/>
  <c r="AK130" i="1" s="1"/>
  <c r="O131" i="1"/>
  <c r="Q131" i="1" s="1"/>
  <c r="S131" i="1" s="1"/>
  <c r="U131" i="1" s="1"/>
  <c r="W131" i="1" s="1"/>
  <c r="Y131" i="1" s="1"/>
  <c r="AA131" i="1" s="1"/>
  <c r="AC131" i="1" s="1"/>
  <c r="AE131" i="1" s="1"/>
  <c r="AG131" i="1" s="1"/>
  <c r="AI131" i="1" s="1"/>
  <c r="AK131" i="1" s="1"/>
  <c r="O132" i="1"/>
  <c r="Q132" i="1" s="1"/>
  <c r="S132" i="1" s="1"/>
  <c r="U132" i="1" s="1"/>
  <c r="W132" i="1" s="1"/>
  <c r="Y132" i="1" s="1"/>
  <c r="AA132" i="1" s="1"/>
  <c r="AC132" i="1" s="1"/>
  <c r="AE132" i="1" s="1"/>
  <c r="AG132" i="1" s="1"/>
  <c r="AI132" i="1" s="1"/>
  <c r="AK132" i="1" s="1"/>
  <c r="O133" i="1"/>
  <c r="Q133" i="1" s="1"/>
  <c r="S133" i="1" s="1"/>
  <c r="U133" i="1" s="1"/>
  <c r="W133" i="1" s="1"/>
  <c r="Y133" i="1" s="1"/>
  <c r="AA133" i="1" s="1"/>
  <c r="AC133" i="1" s="1"/>
  <c r="AE133" i="1" s="1"/>
  <c r="AG133" i="1" s="1"/>
  <c r="AI133" i="1" s="1"/>
  <c r="AK133" i="1" s="1"/>
  <c r="O134" i="1"/>
  <c r="Q134" i="1" s="1"/>
  <c r="S134" i="1" s="1"/>
  <c r="U134" i="1" s="1"/>
  <c r="W134" i="1" s="1"/>
  <c r="Y134" i="1" s="1"/>
  <c r="AA134" i="1" s="1"/>
  <c r="AC134" i="1" s="1"/>
  <c r="AE134" i="1" s="1"/>
  <c r="AG134" i="1" s="1"/>
  <c r="AI134" i="1" s="1"/>
  <c r="AK134" i="1" s="1"/>
  <c r="O135" i="1"/>
  <c r="Q135" i="1" s="1"/>
  <c r="S135" i="1" s="1"/>
  <c r="U135" i="1" s="1"/>
  <c r="W135" i="1" s="1"/>
  <c r="Y135" i="1" s="1"/>
  <c r="AA135" i="1" s="1"/>
  <c r="AC135" i="1" s="1"/>
  <c r="AE135" i="1" s="1"/>
  <c r="AG135" i="1" s="1"/>
  <c r="AI135" i="1" s="1"/>
  <c r="AK135" i="1" s="1"/>
  <c r="O136" i="1"/>
  <c r="Q136" i="1" s="1"/>
  <c r="S136" i="1" s="1"/>
  <c r="U136" i="1" s="1"/>
  <c r="W136" i="1" s="1"/>
  <c r="Y136" i="1" s="1"/>
  <c r="AA136" i="1" s="1"/>
  <c r="AC136" i="1" s="1"/>
  <c r="AE136" i="1" s="1"/>
  <c r="AG136" i="1" s="1"/>
  <c r="AI136" i="1" s="1"/>
  <c r="AK136" i="1" s="1"/>
  <c r="O137" i="1"/>
  <c r="Q137" i="1" s="1"/>
  <c r="S137" i="1" s="1"/>
  <c r="U137" i="1" s="1"/>
  <c r="W137" i="1" s="1"/>
  <c r="Y137" i="1" s="1"/>
  <c r="AA137" i="1" s="1"/>
  <c r="AC137" i="1" s="1"/>
  <c r="AE137" i="1" s="1"/>
  <c r="AG137" i="1" s="1"/>
  <c r="AI137" i="1" s="1"/>
  <c r="AK137" i="1" s="1"/>
  <c r="O138" i="1"/>
  <c r="Q138" i="1" s="1"/>
  <c r="S138" i="1" s="1"/>
  <c r="U138" i="1" s="1"/>
  <c r="W138" i="1" s="1"/>
  <c r="Y138" i="1" s="1"/>
  <c r="AA138" i="1" s="1"/>
  <c r="AC138" i="1" s="1"/>
  <c r="AE138" i="1" s="1"/>
  <c r="AG138" i="1" s="1"/>
  <c r="AI138" i="1" s="1"/>
  <c r="AK138" i="1" s="1"/>
  <c r="O139" i="1"/>
  <c r="Q139" i="1" s="1"/>
  <c r="S139" i="1" s="1"/>
  <c r="U139" i="1" s="1"/>
  <c r="W139" i="1" s="1"/>
  <c r="Y139" i="1" s="1"/>
  <c r="AA139" i="1" s="1"/>
  <c r="AC139" i="1" s="1"/>
  <c r="AE139" i="1" s="1"/>
  <c r="AG139" i="1" s="1"/>
  <c r="AI139" i="1" s="1"/>
  <c r="AK139" i="1" s="1"/>
  <c r="O140" i="1"/>
  <c r="Q140" i="1" s="1"/>
  <c r="S140" i="1" s="1"/>
  <c r="U140" i="1" s="1"/>
  <c r="W140" i="1" s="1"/>
  <c r="Y140" i="1" s="1"/>
  <c r="AA140" i="1" s="1"/>
  <c r="AC140" i="1" s="1"/>
  <c r="AE140" i="1" s="1"/>
  <c r="AG140" i="1" s="1"/>
  <c r="AI140" i="1" s="1"/>
  <c r="AK140" i="1" s="1"/>
  <c r="O141" i="1"/>
  <c r="Q141" i="1" s="1"/>
  <c r="S141" i="1" s="1"/>
  <c r="U141" i="1" s="1"/>
  <c r="W141" i="1" s="1"/>
  <c r="Y141" i="1" s="1"/>
  <c r="AA141" i="1" s="1"/>
  <c r="AC141" i="1" s="1"/>
  <c r="AE141" i="1" s="1"/>
  <c r="AG141" i="1" s="1"/>
  <c r="AI141" i="1" s="1"/>
  <c r="AK141" i="1" s="1"/>
  <c r="O142" i="1"/>
  <c r="Q142" i="1" s="1"/>
  <c r="S142" i="1" s="1"/>
  <c r="U142" i="1" s="1"/>
  <c r="W142" i="1" s="1"/>
  <c r="Y142" i="1" s="1"/>
  <c r="AA142" i="1" s="1"/>
  <c r="AC142" i="1" s="1"/>
  <c r="AE142" i="1" s="1"/>
  <c r="AG142" i="1" s="1"/>
  <c r="AI142" i="1" s="1"/>
  <c r="AK142" i="1" s="1"/>
  <c r="O143" i="1"/>
  <c r="Q143" i="1" s="1"/>
  <c r="S143" i="1" s="1"/>
  <c r="U143" i="1" s="1"/>
  <c r="W143" i="1" s="1"/>
  <c r="Y143" i="1" s="1"/>
  <c r="AA143" i="1" s="1"/>
  <c r="AC143" i="1" s="1"/>
  <c r="AE143" i="1" s="1"/>
  <c r="AG143" i="1" s="1"/>
  <c r="AI143" i="1" s="1"/>
  <c r="AK143" i="1" s="1"/>
  <c r="O144" i="1"/>
  <c r="Q144" i="1" s="1"/>
  <c r="S144" i="1" s="1"/>
  <c r="U144" i="1" s="1"/>
  <c r="W144" i="1" s="1"/>
  <c r="Y144" i="1" s="1"/>
  <c r="AA144" i="1" s="1"/>
  <c r="AC144" i="1" s="1"/>
  <c r="AE144" i="1" s="1"/>
  <c r="AG144" i="1" s="1"/>
  <c r="AI144" i="1" s="1"/>
  <c r="AK144" i="1" s="1"/>
  <c r="O145" i="1"/>
  <c r="Q145" i="1" s="1"/>
  <c r="S145" i="1" s="1"/>
  <c r="U145" i="1" s="1"/>
  <c r="W145" i="1" s="1"/>
  <c r="Y145" i="1" s="1"/>
  <c r="AA145" i="1" s="1"/>
  <c r="AC145" i="1" s="1"/>
  <c r="AE145" i="1" s="1"/>
  <c r="AG145" i="1" s="1"/>
  <c r="AI145" i="1" s="1"/>
  <c r="AK145" i="1" s="1"/>
  <c r="O146" i="1"/>
  <c r="Q146" i="1" s="1"/>
  <c r="S146" i="1" s="1"/>
  <c r="U146" i="1" s="1"/>
  <c r="W146" i="1" s="1"/>
  <c r="Y146" i="1" s="1"/>
  <c r="AA146" i="1" s="1"/>
  <c r="AC146" i="1" s="1"/>
  <c r="AE146" i="1" s="1"/>
  <c r="AG146" i="1" s="1"/>
  <c r="AI146" i="1" s="1"/>
  <c r="AK146" i="1" s="1"/>
  <c r="O147" i="1"/>
  <c r="Q147" i="1" s="1"/>
  <c r="S147" i="1" s="1"/>
  <c r="U147" i="1" s="1"/>
  <c r="W147" i="1" s="1"/>
  <c r="Y147" i="1" s="1"/>
  <c r="AA147" i="1" s="1"/>
  <c r="AC147" i="1" s="1"/>
  <c r="AE147" i="1" s="1"/>
  <c r="AG147" i="1" s="1"/>
  <c r="AI147" i="1" s="1"/>
  <c r="AK147" i="1" s="1"/>
  <c r="O148" i="1"/>
  <c r="Q148" i="1" s="1"/>
  <c r="S148" i="1" s="1"/>
  <c r="U148" i="1" s="1"/>
  <c r="W148" i="1" s="1"/>
  <c r="Y148" i="1" s="1"/>
  <c r="AA148" i="1" s="1"/>
  <c r="AC148" i="1" s="1"/>
  <c r="AE148" i="1" s="1"/>
  <c r="AG148" i="1" s="1"/>
  <c r="AI148" i="1" s="1"/>
  <c r="AK148" i="1" s="1"/>
  <c r="O149" i="1"/>
  <c r="Q149" i="1" s="1"/>
  <c r="S149" i="1" s="1"/>
  <c r="U149" i="1" s="1"/>
  <c r="W149" i="1" s="1"/>
  <c r="Y149" i="1" s="1"/>
  <c r="AA149" i="1" s="1"/>
  <c r="AC149" i="1" s="1"/>
  <c r="AE149" i="1" s="1"/>
  <c r="AG149" i="1" s="1"/>
  <c r="AI149" i="1" s="1"/>
  <c r="AK149" i="1" s="1"/>
  <c r="O150" i="1"/>
  <c r="Q150" i="1" s="1"/>
  <c r="S150" i="1" s="1"/>
  <c r="U150" i="1" s="1"/>
  <c r="W150" i="1" s="1"/>
  <c r="Y150" i="1" s="1"/>
  <c r="AA150" i="1" s="1"/>
  <c r="AC150" i="1" s="1"/>
  <c r="AE150" i="1" s="1"/>
  <c r="AG150" i="1" s="1"/>
  <c r="AI150" i="1" s="1"/>
  <c r="AK150" i="1" s="1"/>
  <c r="O151" i="1"/>
  <c r="Q151" i="1" s="1"/>
  <c r="S151" i="1" s="1"/>
  <c r="U151" i="1" s="1"/>
  <c r="W151" i="1" s="1"/>
  <c r="Y151" i="1" s="1"/>
  <c r="AA151" i="1" s="1"/>
  <c r="AC151" i="1" s="1"/>
  <c r="AE151" i="1" s="1"/>
  <c r="AG151" i="1" s="1"/>
  <c r="AI151" i="1" s="1"/>
  <c r="AK151" i="1" s="1"/>
  <c r="O152" i="1"/>
  <c r="Q152" i="1" s="1"/>
  <c r="S152" i="1" s="1"/>
  <c r="U152" i="1" s="1"/>
  <c r="W152" i="1" s="1"/>
  <c r="Y152" i="1" s="1"/>
  <c r="AA152" i="1" s="1"/>
  <c r="AC152" i="1" s="1"/>
  <c r="AE152" i="1" s="1"/>
  <c r="AG152" i="1" s="1"/>
  <c r="AI152" i="1" s="1"/>
  <c r="AK152" i="1" s="1"/>
  <c r="O153" i="1"/>
  <c r="Q153" i="1" s="1"/>
  <c r="S153" i="1" s="1"/>
  <c r="U153" i="1" s="1"/>
  <c r="W153" i="1" s="1"/>
  <c r="Y153" i="1" s="1"/>
  <c r="AA153" i="1" s="1"/>
  <c r="AC153" i="1" s="1"/>
  <c r="AE153" i="1" s="1"/>
  <c r="AG153" i="1" s="1"/>
  <c r="AI153" i="1" s="1"/>
  <c r="AK153" i="1" s="1"/>
  <c r="O154" i="1"/>
  <c r="Q154" i="1" s="1"/>
  <c r="S154" i="1" s="1"/>
  <c r="U154" i="1" s="1"/>
  <c r="W154" i="1" s="1"/>
  <c r="Y154" i="1" s="1"/>
  <c r="AA154" i="1" s="1"/>
  <c r="AC154" i="1" s="1"/>
  <c r="AE154" i="1" s="1"/>
  <c r="AG154" i="1" s="1"/>
  <c r="AI154" i="1" s="1"/>
  <c r="AK154" i="1" s="1"/>
  <c r="O155" i="1"/>
  <c r="Q155" i="1" s="1"/>
  <c r="S155" i="1" s="1"/>
  <c r="U155" i="1" s="1"/>
  <c r="W155" i="1" s="1"/>
  <c r="Y155" i="1" s="1"/>
  <c r="AA155" i="1" s="1"/>
  <c r="AC155" i="1" s="1"/>
  <c r="AE155" i="1" s="1"/>
  <c r="AG155" i="1" s="1"/>
  <c r="AI155" i="1" s="1"/>
  <c r="AK155" i="1" s="1"/>
  <c r="O156" i="1"/>
  <c r="Q156" i="1" s="1"/>
  <c r="S156" i="1" s="1"/>
  <c r="U156" i="1" s="1"/>
  <c r="W156" i="1" s="1"/>
  <c r="Y156" i="1" s="1"/>
  <c r="AA156" i="1" s="1"/>
  <c r="AC156" i="1" s="1"/>
  <c r="AE156" i="1" s="1"/>
  <c r="AG156" i="1" s="1"/>
  <c r="AI156" i="1" s="1"/>
  <c r="AK156" i="1" s="1"/>
  <c r="O157" i="1"/>
  <c r="Q157" i="1" s="1"/>
  <c r="S157" i="1" s="1"/>
  <c r="U157" i="1" s="1"/>
  <c r="W157" i="1" s="1"/>
  <c r="Y157" i="1" s="1"/>
  <c r="AA157" i="1" s="1"/>
  <c r="AC157" i="1" s="1"/>
  <c r="AE157" i="1" s="1"/>
  <c r="AG157" i="1" s="1"/>
  <c r="AI157" i="1" s="1"/>
  <c r="AK157" i="1" s="1"/>
  <c r="O158" i="1"/>
  <c r="Q158" i="1" s="1"/>
  <c r="S158" i="1" s="1"/>
  <c r="U158" i="1" s="1"/>
  <c r="W158" i="1" s="1"/>
  <c r="Y158" i="1" s="1"/>
  <c r="AA158" i="1" s="1"/>
  <c r="AC158" i="1" s="1"/>
  <c r="AE158" i="1" s="1"/>
  <c r="AG158" i="1" s="1"/>
  <c r="AI158" i="1" s="1"/>
  <c r="AK158" i="1" s="1"/>
  <c r="O159" i="1"/>
  <c r="Q159" i="1" s="1"/>
  <c r="S159" i="1" s="1"/>
  <c r="U159" i="1" s="1"/>
  <c r="W159" i="1" s="1"/>
  <c r="Y159" i="1" s="1"/>
  <c r="AA159" i="1" s="1"/>
  <c r="AC159" i="1" s="1"/>
  <c r="AE159" i="1" s="1"/>
  <c r="AG159" i="1" s="1"/>
  <c r="AI159" i="1" s="1"/>
  <c r="AK159" i="1" s="1"/>
  <c r="O160" i="1"/>
  <c r="Q160" i="1" s="1"/>
  <c r="S160" i="1" s="1"/>
  <c r="U160" i="1" s="1"/>
  <c r="W160" i="1" s="1"/>
  <c r="Y160" i="1" s="1"/>
  <c r="AA160" i="1" s="1"/>
  <c r="AC160" i="1" s="1"/>
  <c r="AE160" i="1" s="1"/>
  <c r="AG160" i="1" s="1"/>
  <c r="AI160" i="1" s="1"/>
  <c r="AK160" i="1" s="1"/>
  <c r="O161" i="1"/>
  <c r="Q161" i="1" s="1"/>
  <c r="S161" i="1" s="1"/>
  <c r="U161" i="1" s="1"/>
  <c r="W161" i="1" s="1"/>
  <c r="Y161" i="1" s="1"/>
  <c r="AA161" i="1" s="1"/>
  <c r="AC161" i="1" s="1"/>
  <c r="AE161" i="1" s="1"/>
  <c r="AG161" i="1" s="1"/>
  <c r="AI161" i="1" s="1"/>
  <c r="AK161" i="1" s="1"/>
  <c r="O162" i="1"/>
  <c r="Q162" i="1" s="1"/>
  <c r="S162" i="1" s="1"/>
  <c r="U162" i="1" s="1"/>
  <c r="W162" i="1" s="1"/>
  <c r="Y162" i="1" s="1"/>
  <c r="AA162" i="1" s="1"/>
  <c r="AC162" i="1" s="1"/>
  <c r="AE162" i="1" s="1"/>
  <c r="AG162" i="1" s="1"/>
  <c r="AI162" i="1" s="1"/>
  <c r="AK162" i="1" s="1"/>
  <c r="O163" i="1"/>
  <c r="Q163" i="1" s="1"/>
  <c r="S163" i="1" s="1"/>
  <c r="U163" i="1" s="1"/>
  <c r="W163" i="1" s="1"/>
  <c r="Y163" i="1" s="1"/>
  <c r="AA163" i="1" s="1"/>
  <c r="AC163" i="1" s="1"/>
  <c r="AE163" i="1" s="1"/>
  <c r="AG163" i="1" s="1"/>
  <c r="AI163" i="1" s="1"/>
  <c r="AK163" i="1" s="1"/>
  <c r="O164" i="1"/>
  <c r="Q164" i="1" s="1"/>
  <c r="S164" i="1" s="1"/>
  <c r="U164" i="1" s="1"/>
  <c r="W164" i="1" s="1"/>
  <c r="Y164" i="1" s="1"/>
  <c r="AA164" i="1" s="1"/>
  <c r="AC164" i="1" s="1"/>
  <c r="AE164" i="1" s="1"/>
  <c r="AG164" i="1" s="1"/>
  <c r="AI164" i="1" s="1"/>
  <c r="AK164" i="1" s="1"/>
  <c r="O165" i="1"/>
  <c r="Q165" i="1" s="1"/>
  <c r="S165" i="1" s="1"/>
  <c r="U165" i="1" s="1"/>
  <c r="W165" i="1" s="1"/>
  <c r="Y165" i="1" s="1"/>
  <c r="AA165" i="1" s="1"/>
  <c r="AC165" i="1" s="1"/>
  <c r="AE165" i="1" s="1"/>
  <c r="AG165" i="1" s="1"/>
  <c r="AI165" i="1" s="1"/>
  <c r="AK165" i="1" s="1"/>
  <c r="O166" i="1"/>
  <c r="Q166" i="1" s="1"/>
  <c r="S166" i="1" s="1"/>
  <c r="U166" i="1" s="1"/>
  <c r="W166" i="1" s="1"/>
  <c r="Y166" i="1" s="1"/>
  <c r="AA166" i="1" s="1"/>
  <c r="AC166" i="1" s="1"/>
  <c r="AE166" i="1" s="1"/>
  <c r="AG166" i="1" s="1"/>
  <c r="AI166" i="1" s="1"/>
  <c r="AK166" i="1" s="1"/>
  <c r="O167" i="1"/>
  <c r="Q167" i="1" s="1"/>
  <c r="S167" i="1" s="1"/>
  <c r="U167" i="1" s="1"/>
  <c r="W167" i="1" s="1"/>
  <c r="Y167" i="1" s="1"/>
  <c r="AA167" i="1" s="1"/>
  <c r="AC167" i="1" s="1"/>
  <c r="AE167" i="1" s="1"/>
  <c r="AG167" i="1" s="1"/>
  <c r="AI167" i="1" s="1"/>
  <c r="AK167" i="1" s="1"/>
  <c r="O168" i="1"/>
  <c r="Q168" i="1" s="1"/>
  <c r="S168" i="1" s="1"/>
  <c r="U168" i="1" s="1"/>
  <c r="W168" i="1" s="1"/>
  <c r="Y168" i="1" s="1"/>
  <c r="AA168" i="1" s="1"/>
  <c r="AC168" i="1" s="1"/>
  <c r="AE168" i="1" s="1"/>
  <c r="AG168" i="1" s="1"/>
  <c r="AI168" i="1" s="1"/>
  <c r="AK168" i="1" s="1"/>
  <c r="O169" i="1"/>
  <c r="Q169" i="1" s="1"/>
  <c r="S169" i="1" s="1"/>
  <c r="U169" i="1" s="1"/>
  <c r="W169" i="1" s="1"/>
  <c r="Y169" i="1" s="1"/>
  <c r="AA169" i="1" s="1"/>
  <c r="AC169" i="1" s="1"/>
  <c r="AE169" i="1" s="1"/>
  <c r="AG169" i="1" s="1"/>
  <c r="AI169" i="1" s="1"/>
  <c r="AK169" i="1" s="1"/>
  <c r="O170" i="1"/>
  <c r="Q170" i="1" s="1"/>
  <c r="S170" i="1" s="1"/>
  <c r="U170" i="1" s="1"/>
  <c r="W170" i="1" s="1"/>
  <c r="Y170" i="1" s="1"/>
  <c r="AA170" i="1" s="1"/>
  <c r="AC170" i="1" s="1"/>
  <c r="AE170" i="1" s="1"/>
  <c r="AG170" i="1" s="1"/>
  <c r="AI170" i="1" s="1"/>
  <c r="AK170" i="1" s="1"/>
  <c r="O171" i="1"/>
  <c r="Q171" i="1" s="1"/>
  <c r="S171" i="1" s="1"/>
  <c r="U171" i="1" s="1"/>
  <c r="W171" i="1" s="1"/>
  <c r="Y171" i="1" s="1"/>
  <c r="AA171" i="1" s="1"/>
  <c r="AC171" i="1" s="1"/>
  <c r="AE171" i="1" s="1"/>
  <c r="AG171" i="1" s="1"/>
  <c r="AI171" i="1" s="1"/>
  <c r="AK171" i="1" s="1"/>
  <c r="O172" i="1"/>
  <c r="Q172" i="1" s="1"/>
  <c r="S172" i="1" s="1"/>
  <c r="U172" i="1" s="1"/>
  <c r="W172" i="1" s="1"/>
  <c r="Y172" i="1" s="1"/>
  <c r="AA172" i="1" s="1"/>
  <c r="AC172" i="1" s="1"/>
  <c r="AE172" i="1" s="1"/>
  <c r="AG172" i="1" s="1"/>
  <c r="AI172" i="1" s="1"/>
  <c r="AK172" i="1" s="1"/>
  <c r="O173" i="1"/>
  <c r="Q173" i="1" s="1"/>
  <c r="S173" i="1" s="1"/>
  <c r="U173" i="1" s="1"/>
  <c r="W173" i="1" s="1"/>
  <c r="Y173" i="1" s="1"/>
  <c r="AA173" i="1" s="1"/>
  <c r="AC173" i="1" s="1"/>
  <c r="AE173" i="1" s="1"/>
  <c r="AG173" i="1" s="1"/>
  <c r="AI173" i="1" s="1"/>
  <c r="AK173" i="1" s="1"/>
  <c r="O174" i="1"/>
  <c r="Q174" i="1" s="1"/>
  <c r="S174" i="1" s="1"/>
  <c r="U174" i="1" s="1"/>
  <c r="W174" i="1" s="1"/>
  <c r="Y174" i="1" s="1"/>
  <c r="AA174" i="1" s="1"/>
  <c r="AC174" i="1" s="1"/>
  <c r="AE174" i="1" s="1"/>
  <c r="AG174" i="1" s="1"/>
  <c r="AI174" i="1" s="1"/>
  <c r="AK174" i="1" s="1"/>
  <c r="O175" i="1"/>
  <c r="Q175" i="1" s="1"/>
  <c r="S175" i="1" s="1"/>
  <c r="U175" i="1" s="1"/>
  <c r="W175" i="1" s="1"/>
  <c r="Y175" i="1" s="1"/>
  <c r="AA175" i="1" s="1"/>
  <c r="AC175" i="1" s="1"/>
  <c r="AE175" i="1" s="1"/>
  <c r="AG175" i="1" s="1"/>
  <c r="AI175" i="1" s="1"/>
  <c r="AK175" i="1" s="1"/>
  <c r="O176" i="1"/>
  <c r="Q176" i="1" s="1"/>
  <c r="S176" i="1" s="1"/>
  <c r="U176" i="1" s="1"/>
  <c r="W176" i="1" s="1"/>
  <c r="Y176" i="1" s="1"/>
  <c r="AA176" i="1" s="1"/>
  <c r="AC176" i="1" s="1"/>
  <c r="AE176" i="1" s="1"/>
  <c r="AG176" i="1" s="1"/>
  <c r="AI176" i="1" s="1"/>
  <c r="AK176" i="1" s="1"/>
  <c r="O177" i="1"/>
  <c r="Q177" i="1" s="1"/>
  <c r="S177" i="1" s="1"/>
  <c r="U177" i="1" s="1"/>
  <c r="W177" i="1" s="1"/>
  <c r="Y177" i="1" s="1"/>
  <c r="AA177" i="1" s="1"/>
  <c r="AC177" i="1" s="1"/>
  <c r="AE177" i="1" s="1"/>
  <c r="AG177" i="1" s="1"/>
  <c r="AI177" i="1" s="1"/>
  <c r="AK177" i="1" s="1"/>
  <c r="O178" i="1"/>
  <c r="Q178" i="1" s="1"/>
  <c r="S178" i="1" s="1"/>
  <c r="U178" i="1" s="1"/>
  <c r="W178" i="1" s="1"/>
  <c r="Y178" i="1" s="1"/>
  <c r="AA178" i="1" s="1"/>
  <c r="AC178" i="1" s="1"/>
  <c r="AE178" i="1" s="1"/>
  <c r="AG178" i="1" s="1"/>
  <c r="AI178" i="1" s="1"/>
  <c r="AK178" i="1" s="1"/>
  <c r="O179" i="1"/>
  <c r="Q179" i="1" s="1"/>
  <c r="S179" i="1" s="1"/>
  <c r="U179" i="1" s="1"/>
  <c r="W179" i="1" s="1"/>
  <c r="Y179" i="1" s="1"/>
  <c r="AA179" i="1" s="1"/>
  <c r="AC179" i="1" s="1"/>
  <c r="AE179" i="1" s="1"/>
  <c r="AG179" i="1" s="1"/>
  <c r="AI179" i="1" s="1"/>
  <c r="AK179" i="1" s="1"/>
  <c r="O180" i="1"/>
  <c r="Q180" i="1" s="1"/>
  <c r="S180" i="1" s="1"/>
  <c r="U180" i="1" s="1"/>
  <c r="W180" i="1" s="1"/>
  <c r="Y180" i="1" s="1"/>
  <c r="AA180" i="1" s="1"/>
  <c r="AC180" i="1" s="1"/>
  <c r="AE180" i="1" s="1"/>
  <c r="AG180" i="1" s="1"/>
  <c r="AI180" i="1" s="1"/>
  <c r="AK180" i="1" s="1"/>
  <c r="O181" i="1"/>
  <c r="Q181" i="1" s="1"/>
  <c r="S181" i="1" s="1"/>
  <c r="U181" i="1" s="1"/>
  <c r="W181" i="1" s="1"/>
  <c r="Y181" i="1" s="1"/>
  <c r="AA181" i="1" s="1"/>
  <c r="AC181" i="1" s="1"/>
  <c r="AE181" i="1" s="1"/>
  <c r="AG181" i="1" s="1"/>
  <c r="AI181" i="1" s="1"/>
  <c r="AK181" i="1" s="1"/>
  <c r="O182" i="1"/>
  <c r="Q182" i="1" s="1"/>
  <c r="S182" i="1" s="1"/>
  <c r="U182" i="1" s="1"/>
  <c r="W182" i="1" s="1"/>
  <c r="Y182" i="1" s="1"/>
  <c r="AA182" i="1" s="1"/>
  <c r="AC182" i="1" s="1"/>
  <c r="AE182" i="1" s="1"/>
  <c r="AG182" i="1" s="1"/>
  <c r="AI182" i="1" s="1"/>
  <c r="AK182" i="1" s="1"/>
  <c r="O183" i="1"/>
  <c r="Q183" i="1" s="1"/>
  <c r="S183" i="1" s="1"/>
  <c r="U183" i="1" s="1"/>
  <c r="W183" i="1" s="1"/>
  <c r="Y183" i="1" s="1"/>
  <c r="AA183" i="1" s="1"/>
  <c r="AC183" i="1" s="1"/>
  <c r="AE183" i="1" s="1"/>
  <c r="AG183" i="1" s="1"/>
  <c r="AI183" i="1" s="1"/>
  <c r="AK183" i="1" s="1"/>
  <c r="O184" i="1"/>
  <c r="Q184" i="1" s="1"/>
  <c r="S184" i="1" s="1"/>
  <c r="U184" i="1" s="1"/>
  <c r="W184" i="1" s="1"/>
  <c r="Y184" i="1" s="1"/>
  <c r="AA184" i="1" s="1"/>
  <c r="AC184" i="1" s="1"/>
  <c r="AE184" i="1" s="1"/>
  <c r="AG184" i="1" s="1"/>
  <c r="AI184" i="1" s="1"/>
  <c r="AK184" i="1" s="1"/>
  <c r="O185" i="1"/>
  <c r="Q185" i="1" s="1"/>
  <c r="S185" i="1" s="1"/>
  <c r="U185" i="1" s="1"/>
  <c r="W185" i="1" s="1"/>
  <c r="Y185" i="1" s="1"/>
  <c r="AA185" i="1" s="1"/>
  <c r="AC185" i="1" s="1"/>
  <c r="AE185" i="1" s="1"/>
  <c r="AG185" i="1" s="1"/>
  <c r="AI185" i="1" s="1"/>
  <c r="AK185" i="1" s="1"/>
  <c r="O186" i="1"/>
  <c r="Q186" i="1" s="1"/>
  <c r="S186" i="1" s="1"/>
  <c r="U186" i="1" s="1"/>
  <c r="W186" i="1" s="1"/>
  <c r="Y186" i="1" s="1"/>
  <c r="AA186" i="1" s="1"/>
  <c r="AC186" i="1" s="1"/>
  <c r="AE186" i="1" s="1"/>
  <c r="AG186" i="1" s="1"/>
  <c r="AI186" i="1" s="1"/>
  <c r="AK186" i="1" s="1"/>
  <c r="O187" i="1"/>
  <c r="Q187" i="1" s="1"/>
  <c r="S187" i="1" s="1"/>
  <c r="U187" i="1" s="1"/>
  <c r="W187" i="1" s="1"/>
  <c r="Y187" i="1" s="1"/>
  <c r="AA187" i="1" s="1"/>
  <c r="AC187" i="1" s="1"/>
  <c r="AE187" i="1" s="1"/>
  <c r="AG187" i="1" s="1"/>
  <c r="AI187" i="1" s="1"/>
  <c r="AK187" i="1" s="1"/>
  <c r="O188" i="1"/>
  <c r="Q188" i="1" s="1"/>
  <c r="S188" i="1" s="1"/>
  <c r="U188" i="1" s="1"/>
  <c r="W188" i="1" s="1"/>
  <c r="Y188" i="1" s="1"/>
  <c r="AA188" i="1" s="1"/>
  <c r="AC188" i="1" s="1"/>
  <c r="AE188" i="1" s="1"/>
  <c r="AG188" i="1" s="1"/>
  <c r="AI188" i="1" s="1"/>
  <c r="AK188" i="1" s="1"/>
  <c r="O189" i="1"/>
  <c r="Q189" i="1" s="1"/>
  <c r="S189" i="1" s="1"/>
  <c r="U189" i="1" s="1"/>
  <c r="W189" i="1" s="1"/>
  <c r="Y189" i="1" s="1"/>
  <c r="AA189" i="1" s="1"/>
  <c r="AC189" i="1" s="1"/>
  <c r="AE189" i="1" s="1"/>
  <c r="AG189" i="1" s="1"/>
  <c r="AI189" i="1" s="1"/>
  <c r="AK189" i="1" s="1"/>
  <c r="O190" i="1"/>
  <c r="Q190" i="1" s="1"/>
  <c r="S190" i="1" s="1"/>
  <c r="U190" i="1" s="1"/>
  <c r="W190" i="1" s="1"/>
  <c r="Y190" i="1" s="1"/>
  <c r="AA190" i="1" s="1"/>
  <c r="AC190" i="1" s="1"/>
  <c r="AE190" i="1" s="1"/>
  <c r="AG190" i="1" s="1"/>
  <c r="AI190" i="1" s="1"/>
  <c r="AK190" i="1" s="1"/>
  <c r="O191" i="1"/>
  <c r="Q191" i="1" s="1"/>
  <c r="S191" i="1" s="1"/>
  <c r="U191" i="1" s="1"/>
  <c r="W191" i="1" s="1"/>
  <c r="Y191" i="1" s="1"/>
  <c r="AA191" i="1" s="1"/>
  <c r="AC191" i="1" s="1"/>
  <c r="AE191" i="1" s="1"/>
  <c r="AG191" i="1" s="1"/>
  <c r="AI191" i="1" s="1"/>
  <c r="AK191" i="1" s="1"/>
  <c r="O192" i="1"/>
  <c r="Q192" i="1" s="1"/>
  <c r="S192" i="1" s="1"/>
  <c r="U192" i="1" s="1"/>
  <c r="W192" i="1" s="1"/>
  <c r="Y192" i="1" s="1"/>
  <c r="AA192" i="1" s="1"/>
  <c r="AC192" i="1" s="1"/>
  <c r="AE192" i="1" s="1"/>
  <c r="AG192" i="1" s="1"/>
  <c r="AI192" i="1" s="1"/>
  <c r="AK192" i="1" s="1"/>
  <c r="O193" i="1"/>
  <c r="Q193" i="1" s="1"/>
  <c r="S193" i="1" s="1"/>
  <c r="U193" i="1" s="1"/>
  <c r="W193" i="1" s="1"/>
  <c r="Y193" i="1" s="1"/>
  <c r="AA193" i="1" s="1"/>
  <c r="AC193" i="1" s="1"/>
  <c r="AE193" i="1" s="1"/>
  <c r="AG193" i="1" s="1"/>
  <c r="AI193" i="1" s="1"/>
  <c r="AK193" i="1" s="1"/>
  <c r="O194" i="1"/>
  <c r="Q194" i="1" s="1"/>
  <c r="S194" i="1" s="1"/>
  <c r="U194" i="1" s="1"/>
  <c r="W194" i="1" s="1"/>
  <c r="Y194" i="1" s="1"/>
  <c r="AA194" i="1" s="1"/>
  <c r="AC194" i="1" s="1"/>
  <c r="AE194" i="1" s="1"/>
  <c r="AG194" i="1" s="1"/>
  <c r="AI194" i="1" s="1"/>
  <c r="AK194" i="1" s="1"/>
  <c r="O195" i="1"/>
  <c r="Q195" i="1" s="1"/>
  <c r="S195" i="1" s="1"/>
  <c r="U195" i="1" s="1"/>
  <c r="W195" i="1" s="1"/>
  <c r="Y195" i="1" s="1"/>
  <c r="AA195" i="1" s="1"/>
  <c r="AC195" i="1" s="1"/>
  <c r="AE195" i="1" s="1"/>
  <c r="AG195" i="1" s="1"/>
  <c r="AI195" i="1" s="1"/>
  <c r="AK195" i="1" s="1"/>
  <c r="O196" i="1"/>
  <c r="Q196" i="1" s="1"/>
  <c r="S196" i="1" s="1"/>
  <c r="U196" i="1" s="1"/>
  <c r="W196" i="1" s="1"/>
  <c r="Y196" i="1" s="1"/>
  <c r="AA196" i="1" s="1"/>
  <c r="AC196" i="1" s="1"/>
  <c r="AE196" i="1" s="1"/>
  <c r="AG196" i="1" s="1"/>
  <c r="AI196" i="1" s="1"/>
  <c r="AK196" i="1" s="1"/>
  <c r="O197" i="1"/>
  <c r="Q197" i="1" s="1"/>
  <c r="S197" i="1" s="1"/>
  <c r="U197" i="1" s="1"/>
  <c r="W197" i="1" s="1"/>
  <c r="Y197" i="1" s="1"/>
  <c r="AA197" i="1" s="1"/>
  <c r="AC197" i="1" s="1"/>
  <c r="AE197" i="1" s="1"/>
  <c r="AG197" i="1" s="1"/>
  <c r="AI197" i="1" s="1"/>
  <c r="AK197" i="1" s="1"/>
  <c r="O198" i="1"/>
  <c r="Q198" i="1" s="1"/>
  <c r="S198" i="1" s="1"/>
  <c r="U198" i="1" s="1"/>
  <c r="W198" i="1" s="1"/>
  <c r="Y198" i="1" s="1"/>
  <c r="AA198" i="1" s="1"/>
  <c r="AC198" i="1" s="1"/>
  <c r="AE198" i="1" s="1"/>
  <c r="AG198" i="1" s="1"/>
  <c r="AI198" i="1" s="1"/>
  <c r="AK198" i="1" s="1"/>
  <c r="O199" i="1"/>
  <c r="Q199" i="1" s="1"/>
  <c r="S199" i="1" s="1"/>
  <c r="U199" i="1" s="1"/>
  <c r="W199" i="1" s="1"/>
  <c r="Y199" i="1" s="1"/>
  <c r="AA199" i="1" s="1"/>
  <c r="AC199" i="1" s="1"/>
  <c r="AE199" i="1" s="1"/>
  <c r="AG199" i="1" s="1"/>
  <c r="AI199" i="1" s="1"/>
  <c r="AK199" i="1" s="1"/>
  <c r="O200" i="1"/>
  <c r="Q200" i="1" s="1"/>
  <c r="S200" i="1" s="1"/>
  <c r="U200" i="1" s="1"/>
  <c r="W200" i="1" s="1"/>
  <c r="Y200" i="1" s="1"/>
  <c r="AA200" i="1" s="1"/>
  <c r="AC200" i="1" s="1"/>
  <c r="AE200" i="1" s="1"/>
  <c r="AG200" i="1" s="1"/>
  <c r="AI200" i="1" s="1"/>
  <c r="AK200" i="1" s="1"/>
  <c r="O201" i="1"/>
  <c r="Q201" i="1" s="1"/>
  <c r="S201" i="1" s="1"/>
  <c r="U201" i="1" s="1"/>
  <c r="W201" i="1" s="1"/>
  <c r="Y201" i="1" s="1"/>
  <c r="AA201" i="1" s="1"/>
  <c r="AC201" i="1" s="1"/>
  <c r="AE201" i="1" s="1"/>
  <c r="AG201" i="1" s="1"/>
  <c r="AI201" i="1" s="1"/>
  <c r="AK201" i="1" s="1"/>
  <c r="O202" i="1"/>
  <c r="Q202" i="1" s="1"/>
  <c r="S202" i="1" s="1"/>
  <c r="U202" i="1" s="1"/>
  <c r="W202" i="1" s="1"/>
  <c r="Y202" i="1" s="1"/>
  <c r="AA202" i="1" s="1"/>
  <c r="AC202" i="1" s="1"/>
  <c r="AE202" i="1" s="1"/>
  <c r="AG202" i="1" s="1"/>
  <c r="AI202" i="1" s="1"/>
  <c r="AK202" i="1" s="1"/>
  <c r="O203" i="1"/>
  <c r="Q203" i="1" s="1"/>
  <c r="S203" i="1" s="1"/>
  <c r="U203" i="1" s="1"/>
  <c r="W203" i="1" s="1"/>
  <c r="Y203" i="1" s="1"/>
  <c r="AA203" i="1" s="1"/>
  <c r="AC203" i="1" s="1"/>
  <c r="AE203" i="1" s="1"/>
  <c r="AG203" i="1" s="1"/>
  <c r="AI203" i="1" s="1"/>
  <c r="AK203" i="1" s="1"/>
  <c r="O204" i="1"/>
  <c r="Q204" i="1" s="1"/>
  <c r="S204" i="1" s="1"/>
  <c r="U204" i="1" s="1"/>
  <c r="W204" i="1" s="1"/>
  <c r="Y204" i="1" s="1"/>
  <c r="AA204" i="1" s="1"/>
  <c r="AC204" i="1" s="1"/>
  <c r="AE204" i="1" s="1"/>
  <c r="AG204" i="1" s="1"/>
  <c r="AI204" i="1" s="1"/>
  <c r="AK204" i="1" s="1"/>
  <c r="O205" i="1"/>
  <c r="Q205" i="1" s="1"/>
  <c r="S205" i="1" s="1"/>
  <c r="U205" i="1" s="1"/>
  <c r="W205" i="1" s="1"/>
  <c r="Y205" i="1" s="1"/>
  <c r="AA205" i="1" s="1"/>
  <c r="AC205" i="1" s="1"/>
  <c r="AE205" i="1" s="1"/>
  <c r="AG205" i="1" s="1"/>
  <c r="AI205" i="1" s="1"/>
  <c r="AK205" i="1" s="1"/>
  <c r="O206" i="1"/>
  <c r="Q206" i="1" s="1"/>
  <c r="S206" i="1" s="1"/>
  <c r="U206" i="1" s="1"/>
  <c r="W206" i="1" s="1"/>
  <c r="Y206" i="1" s="1"/>
  <c r="AA206" i="1" s="1"/>
  <c r="AC206" i="1" s="1"/>
  <c r="AE206" i="1" s="1"/>
  <c r="AG206" i="1" s="1"/>
  <c r="AI206" i="1" s="1"/>
  <c r="AK206" i="1" s="1"/>
  <c r="O207" i="1"/>
  <c r="Q207" i="1" s="1"/>
  <c r="S207" i="1" s="1"/>
  <c r="U207" i="1" s="1"/>
  <c r="W207" i="1" s="1"/>
  <c r="Y207" i="1" s="1"/>
  <c r="AA207" i="1" s="1"/>
  <c r="AC207" i="1" s="1"/>
  <c r="AE207" i="1" s="1"/>
  <c r="AG207" i="1" s="1"/>
  <c r="AI207" i="1" s="1"/>
  <c r="AK207" i="1" s="1"/>
  <c r="O208" i="1"/>
  <c r="Q208" i="1" s="1"/>
  <c r="S208" i="1" s="1"/>
  <c r="U208" i="1" s="1"/>
  <c r="W208" i="1" s="1"/>
  <c r="Y208" i="1" s="1"/>
  <c r="AA208" i="1" s="1"/>
  <c r="AC208" i="1" s="1"/>
  <c r="AE208" i="1" s="1"/>
  <c r="AG208" i="1" s="1"/>
  <c r="AI208" i="1" s="1"/>
  <c r="AK208" i="1" s="1"/>
  <c r="O209" i="1"/>
  <c r="Q209" i="1" s="1"/>
  <c r="S209" i="1" s="1"/>
  <c r="U209" i="1" s="1"/>
  <c r="W209" i="1" s="1"/>
  <c r="Y209" i="1" s="1"/>
  <c r="AA209" i="1" s="1"/>
  <c r="AC209" i="1" s="1"/>
  <c r="AE209" i="1" s="1"/>
  <c r="AG209" i="1" s="1"/>
  <c r="AI209" i="1" s="1"/>
  <c r="AK209" i="1" s="1"/>
  <c r="O210" i="1"/>
  <c r="Q210" i="1" s="1"/>
  <c r="S210" i="1" s="1"/>
  <c r="U210" i="1" s="1"/>
  <c r="W210" i="1" s="1"/>
  <c r="Y210" i="1" s="1"/>
  <c r="AA210" i="1" s="1"/>
  <c r="AC210" i="1" s="1"/>
  <c r="AE210" i="1" s="1"/>
  <c r="AG210" i="1" s="1"/>
  <c r="AI210" i="1" s="1"/>
  <c r="AK210" i="1" s="1"/>
  <c r="O211" i="1"/>
  <c r="Q211" i="1" s="1"/>
  <c r="S211" i="1" s="1"/>
  <c r="U211" i="1" s="1"/>
  <c r="W211" i="1" s="1"/>
  <c r="Y211" i="1" s="1"/>
  <c r="AA211" i="1" s="1"/>
  <c r="AC211" i="1" s="1"/>
  <c r="AE211" i="1" s="1"/>
  <c r="AG211" i="1" s="1"/>
  <c r="AI211" i="1" s="1"/>
  <c r="AK211" i="1" s="1"/>
  <c r="O212" i="1"/>
  <c r="Q212" i="1" s="1"/>
  <c r="S212" i="1" s="1"/>
  <c r="U212" i="1" s="1"/>
  <c r="W212" i="1" s="1"/>
  <c r="Y212" i="1" s="1"/>
  <c r="AA212" i="1" s="1"/>
  <c r="AC212" i="1" s="1"/>
  <c r="AE212" i="1" s="1"/>
  <c r="AG212" i="1" s="1"/>
  <c r="AI212" i="1" s="1"/>
  <c r="AK212" i="1" s="1"/>
  <c r="O213" i="1"/>
  <c r="Q213" i="1" s="1"/>
  <c r="S213" i="1" s="1"/>
  <c r="U213" i="1" s="1"/>
  <c r="W213" i="1" s="1"/>
  <c r="Y213" i="1" s="1"/>
  <c r="AA213" i="1" s="1"/>
  <c r="AC213" i="1" s="1"/>
  <c r="AE213" i="1" s="1"/>
  <c r="AG213" i="1" s="1"/>
  <c r="AI213" i="1" s="1"/>
  <c r="AK213" i="1" s="1"/>
  <c r="O214" i="1"/>
  <c r="Q214" i="1" s="1"/>
  <c r="S214" i="1" s="1"/>
  <c r="U214" i="1" s="1"/>
  <c r="W214" i="1" s="1"/>
  <c r="Y214" i="1" s="1"/>
  <c r="AA214" i="1" s="1"/>
  <c r="AC214" i="1" s="1"/>
  <c r="AE214" i="1" s="1"/>
  <c r="AG214" i="1" s="1"/>
  <c r="AI214" i="1" s="1"/>
  <c r="AK214" i="1" s="1"/>
  <c r="O215" i="1"/>
  <c r="Q215" i="1" s="1"/>
  <c r="S215" i="1" s="1"/>
  <c r="U215" i="1" s="1"/>
  <c r="W215" i="1" s="1"/>
  <c r="Y215" i="1" s="1"/>
  <c r="AA215" i="1" s="1"/>
  <c r="AC215" i="1" s="1"/>
  <c r="AE215" i="1" s="1"/>
  <c r="AG215" i="1" s="1"/>
  <c r="AI215" i="1" s="1"/>
  <c r="AK215" i="1" s="1"/>
  <c r="O216" i="1"/>
  <c r="Q216" i="1" s="1"/>
  <c r="S216" i="1" s="1"/>
  <c r="U216" i="1" s="1"/>
  <c r="W216" i="1" s="1"/>
  <c r="Y216" i="1" s="1"/>
  <c r="AA216" i="1" s="1"/>
  <c r="AC216" i="1" s="1"/>
  <c r="AE216" i="1" s="1"/>
  <c r="AG216" i="1" s="1"/>
  <c r="AI216" i="1" s="1"/>
  <c r="AK216" i="1" s="1"/>
  <c r="O217" i="1"/>
  <c r="Q217" i="1" s="1"/>
  <c r="S217" i="1" s="1"/>
  <c r="U217" i="1" s="1"/>
  <c r="W217" i="1" s="1"/>
  <c r="Y217" i="1" s="1"/>
  <c r="AA217" i="1" s="1"/>
  <c r="AC217" i="1" s="1"/>
  <c r="AE217" i="1" s="1"/>
  <c r="AG217" i="1" s="1"/>
  <c r="AI217" i="1" s="1"/>
  <c r="AK217" i="1" s="1"/>
  <c r="O218" i="1"/>
  <c r="Q218" i="1" s="1"/>
  <c r="S218" i="1" s="1"/>
  <c r="U218" i="1" s="1"/>
  <c r="W218" i="1" s="1"/>
  <c r="Y218" i="1" s="1"/>
  <c r="AA218" i="1" s="1"/>
  <c r="AC218" i="1" s="1"/>
  <c r="AE218" i="1" s="1"/>
  <c r="AG218" i="1" s="1"/>
  <c r="AI218" i="1" s="1"/>
  <c r="AK218" i="1" s="1"/>
  <c r="O219" i="1"/>
  <c r="Q219" i="1" s="1"/>
  <c r="S219" i="1" s="1"/>
  <c r="U219" i="1" s="1"/>
  <c r="W219" i="1" s="1"/>
  <c r="Y219" i="1" s="1"/>
  <c r="AA219" i="1" s="1"/>
  <c r="AC219" i="1" s="1"/>
  <c r="AE219" i="1" s="1"/>
  <c r="AG219" i="1" s="1"/>
  <c r="AI219" i="1" s="1"/>
  <c r="AK219" i="1" s="1"/>
  <c r="O220" i="1"/>
  <c r="Q220" i="1" s="1"/>
  <c r="S220" i="1" s="1"/>
  <c r="U220" i="1" s="1"/>
  <c r="W220" i="1" s="1"/>
  <c r="Y220" i="1" s="1"/>
  <c r="AA220" i="1" s="1"/>
  <c r="AC220" i="1" s="1"/>
  <c r="AE220" i="1" s="1"/>
  <c r="AG220" i="1" s="1"/>
  <c r="AI220" i="1" s="1"/>
  <c r="AK220" i="1" s="1"/>
  <c r="O221" i="1"/>
  <c r="Q221" i="1" s="1"/>
  <c r="S221" i="1" s="1"/>
  <c r="U221" i="1" s="1"/>
  <c r="W221" i="1" s="1"/>
  <c r="Y221" i="1" s="1"/>
  <c r="AA221" i="1" s="1"/>
  <c r="AC221" i="1" s="1"/>
  <c r="AE221" i="1" s="1"/>
  <c r="AG221" i="1" s="1"/>
  <c r="AI221" i="1" s="1"/>
  <c r="AK221" i="1" s="1"/>
  <c r="O222" i="1"/>
  <c r="Q222" i="1" s="1"/>
  <c r="S222" i="1" s="1"/>
  <c r="U222" i="1" s="1"/>
  <c r="W222" i="1" s="1"/>
  <c r="Y222" i="1" s="1"/>
  <c r="AA222" i="1" s="1"/>
  <c r="AC222" i="1" s="1"/>
  <c r="AE222" i="1" s="1"/>
  <c r="AG222" i="1" s="1"/>
  <c r="AI222" i="1" s="1"/>
  <c r="AK222" i="1" s="1"/>
  <c r="O223" i="1"/>
  <c r="Q223" i="1" s="1"/>
  <c r="S223" i="1" s="1"/>
  <c r="U223" i="1" s="1"/>
  <c r="W223" i="1" s="1"/>
  <c r="Y223" i="1" s="1"/>
  <c r="AA223" i="1" s="1"/>
  <c r="AC223" i="1" s="1"/>
  <c r="AE223" i="1" s="1"/>
  <c r="AG223" i="1" s="1"/>
  <c r="AI223" i="1" s="1"/>
  <c r="AK223" i="1" s="1"/>
  <c r="O224" i="1"/>
  <c r="Q224" i="1" s="1"/>
  <c r="S224" i="1" s="1"/>
  <c r="U224" i="1" s="1"/>
  <c r="W224" i="1" s="1"/>
  <c r="Y224" i="1" s="1"/>
  <c r="AA224" i="1" s="1"/>
  <c r="AC224" i="1" s="1"/>
  <c r="AE224" i="1" s="1"/>
  <c r="AG224" i="1" s="1"/>
  <c r="AI224" i="1" s="1"/>
  <c r="AK224" i="1" s="1"/>
  <c r="O225" i="1"/>
  <c r="Q225" i="1" s="1"/>
  <c r="S225" i="1" s="1"/>
  <c r="U225" i="1" s="1"/>
  <c r="W225" i="1" s="1"/>
  <c r="Y225" i="1" s="1"/>
  <c r="AA225" i="1" s="1"/>
  <c r="AC225" i="1" s="1"/>
  <c r="AE225" i="1" s="1"/>
  <c r="AG225" i="1" s="1"/>
  <c r="AI225" i="1" s="1"/>
  <c r="AK225" i="1" s="1"/>
  <c r="O226" i="1"/>
  <c r="Q226" i="1" s="1"/>
  <c r="S226" i="1" s="1"/>
  <c r="U226" i="1" s="1"/>
  <c r="W226" i="1" s="1"/>
  <c r="Y226" i="1" s="1"/>
  <c r="AA226" i="1" s="1"/>
  <c r="AC226" i="1" s="1"/>
  <c r="AE226" i="1" s="1"/>
  <c r="AG226" i="1" s="1"/>
  <c r="AI226" i="1" s="1"/>
  <c r="AK226" i="1" s="1"/>
  <c r="O227" i="1"/>
  <c r="Q227" i="1" s="1"/>
  <c r="S227" i="1" s="1"/>
  <c r="U227" i="1" s="1"/>
  <c r="W227" i="1" s="1"/>
  <c r="Y227" i="1" s="1"/>
  <c r="AA227" i="1" s="1"/>
  <c r="AC227" i="1" s="1"/>
  <c r="AE227" i="1" s="1"/>
  <c r="AG227" i="1" s="1"/>
  <c r="AI227" i="1" s="1"/>
  <c r="AK227" i="1" s="1"/>
  <c r="O228" i="1"/>
  <c r="Q228" i="1" s="1"/>
  <c r="S228" i="1" s="1"/>
  <c r="U228" i="1" s="1"/>
  <c r="W228" i="1" s="1"/>
  <c r="Y228" i="1" s="1"/>
  <c r="AA228" i="1" s="1"/>
  <c r="AC228" i="1" s="1"/>
  <c r="AE228" i="1" s="1"/>
  <c r="AG228" i="1" s="1"/>
  <c r="AI228" i="1" s="1"/>
  <c r="AK228" i="1" s="1"/>
  <c r="O229" i="1"/>
  <c r="Q229" i="1" s="1"/>
  <c r="S229" i="1" s="1"/>
  <c r="U229" i="1" s="1"/>
  <c r="W229" i="1" s="1"/>
  <c r="Y229" i="1" s="1"/>
  <c r="AA229" i="1" s="1"/>
  <c r="AC229" i="1" s="1"/>
  <c r="AE229" i="1" s="1"/>
  <c r="AG229" i="1" s="1"/>
  <c r="AI229" i="1" s="1"/>
  <c r="AK229" i="1" s="1"/>
  <c r="O230" i="1"/>
  <c r="Q230" i="1" s="1"/>
  <c r="S230" i="1" s="1"/>
  <c r="U230" i="1" s="1"/>
  <c r="W230" i="1" s="1"/>
  <c r="Y230" i="1" s="1"/>
  <c r="AA230" i="1" s="1"/>
  <c r="AC230" i="1" s="1"/>
  <c r="AE230" i="1" s="1"/>
  <c r="AG230" i="1" s="1"/>
  <c r="AI230" i="1" s="1"/>
  <c r="AK230" i="1" s="1"/>
  <c r="O231" i="1"/>
  <c r="Q231" i="1" s="1"/>
  <c r="S231" i="1" s="1"/>
  <c r="U231" i="1" s="1"/>
  <c r="W231" i="1" s="1"/>
  <c r="Y231" i="1" s="1"/>
  <c r="AA231" i="1" s="1"/>
  <c r="AC231" i="1" s="1"/>
  <c r="AE231" i="1" s="1"/>
  <c r="AG231" i="1" s="1"/>
  <c r="AI231" i="1" s="1"/>
  <c r="AK231" i="1" s="1"/>
  <c r="O232" i="1"/>
  <c r="Q232" i="1" s="1"/>
  <c r="S232" i="1" s="1"/>
  <c r="U232" i="1" s="1"/>
  <c r="W232" i="1" s="1"/>
  <c r="Y232" i="1" s="1"/>
  <c r="AA232" i="1" s="1"/>
  <c r="AC232" i="1" s="1"/>
  <c r="AE232" i="1" s="1"/>
  <c r="AG232" i="1" s="1"/>
  <c r="AI232" i="1" s="1"/>
  <c r="AK232" i="1" s="1"/>
  <c r="O233" i="1"/>
  <c r="Q233" i="1" s="1"/>
  <c r="S233" i="1" s="1"/>
  <c r="U233" i="1" s="1"/>
  <c r="W233" i="1" s="1"/>
  <c r="Y233" i="1" s="1"/>
  <c r="AA233" i="1" s="1"/>
  <c r="AC233" i="1" s="1"/>
  <c r="AE233" i="1" s="1"/>
  <c r="AG233" i="1" s="1"/>
  <c r="AI233" i="1" s="1"/>
  <c r="AK233" i="1" s="1"/>
  <c r="O234" i="1"/>
  <c r="Q234" i="1" s="1"/>
  <c r="S234" i="1" s="1"/>
  <c r="U234" i="1" s="1"/>
  <c r="W234" i="1" s="1"/>
  <c r="Y234" i="1" s="1"/>
  <c r="AA234" i="1" s="1"/>
  <c r="AC234" i="1" s="1"/>
  <c r="AE234" i="1" s="1"/>
  <c r="AG234" i="1" s="1"/>
  <c r="AI234" i="1" s="1"/>
  <c r="AK234" i="1" s="1"/>
  <c r="O235" i="1"/>
  <c r="Q235" i="1" s="1"/>
  <c r="S235" i="1" s="1"/>
  <c r="U235" i="1" s="1"/>
  <c r="W235" i="1" s="1"/>
  <c r="Y235" i="1" s="1"/>
  <c r="AA235" i="1" s="1"/>
  <c r="AC235" i="1" s="1"/>
  <c r="AE235" i="1" s="1"/>
  <c r="AG235" i="1" s="1"/>
  <c r="AI235" i="1" s="1"/>
  <c r="AK235" i="1" s="1"/>
  <c r="O236" i="1"/>
  <c r="Q236" i="1" s="1"/>
  <c r="S236" i="1" s="1"/>
  <c r="U236" i="1" s="1"/>
  <c r="W236" i="1" s="1"/>
  <c r="Y236" i="1" s="1"/>
  <c r="AA236" i="1" s="1"/>
  <c r="AC236" i="1" s="1"/>
  <c r="AE236" i="1" s="1"/>
  <c r="AG236" i="1" s="1"/>
  <c r="AI236" i="1" s="1"/>
  <c r="AK236" i="1" s="1"/>
  <c r="O237" i="1"/>
  <c r="Q237" i="1" s="1"/>
  <c r="S237" i="1" s="1"/>
  <c r="U237" i="1" s="1"/>
  <c r="W237" i="1" s="1"/>
  <c r="Y237" i="1" s="1"/>
  <c r="AA237" i="1" s="1"/>
  <c r="AC237" i="1" s="1"/>
  <c r="AE237" i="1" s="1"/>
  <c r="AG237" i="1" s="1"/>
  <c r="AI237" i="1" s="1"/>
  <c r="AK237" i="1" s="1"/>
  <c r="O238" i="1"/>
  <c r="Q238" i="1" s="1"/>
  <c r="S238" i="1" s="1"/>
  <c r="U238" i="1" s="1"/>
  <c r="W238" i="1" s="1"/>
  <c r="Y238" i="1" s="1"/>
  <c r="AA238" i="1" s="1"/>
  <c r="AC238" i="1" s="1"/>
  <c r="AE238" i="1" s="1"/>
  <c r="AG238" i="1" s="1"/>
  <c r="AI238" i="1" s="1"/>
  <c r="AK238" i="1" s="1"/>
  <c r="O239" i="1"/>
  <c r="Q239" i="1" s="1"/>
  <c r="S239" i="1" s="1"/>
  <c r="U239" i="1" s="1"/>
  <c r="W239" i="1" s="1"/>
  <c r="Y239" i="1" s="1"/>
  <c r="AA239" i="1" s="1"/>
  <c r="AC239" i="1" s="1"/>
  <c r="AE239" i="1" s="1"/>
  <c r="AG239" i="1" s="1"/>
  <c r="AI239" i="1" s="1"/>
  <c r="AK239" i="1" s="1"/>
  <c r="O240" i="1"/>
  <c r="Q240" i="1" s="1"/>
  <c r="S240" i="1" s="1"/>
  <c r="U240" i="1" s="1"/>
  <c r="W240" i="1" s="1"/>
  <c r="Y240" i="1" s="1"/>
  <c r="AA240" i="1" s="1"/>
  <c r="AC240" i="1" s="1"/>
  <c r="AE240" i="1" s="1"/>
  <c r="AG240" i="1" s="1"/>
  <c r="AI240" i="1" s="1"/>
  <c r="AK240" i="1" s="1"/>
  <c r="O241" i="1"/>
  <c r="Q241" i="1" s="1"/>
  <c r="S241" i="1" s="1"/>
  <c r="U241" i="1" s="1"/>
  <c r="W241" i="1" s="1"/>
  <c r="Y241" i="1" s="1"/>
  <c r="AA241" i="1" s="1"/>
  <c r="AC241" i="1" s="1"/>
  <c r="AE241" i="1" s="1"/>
  <c r="AG241" i="1" s="1"/>
  <c r="AI241" i="1" s="1"/>
  <c r="AK241" i="1" s="1"/>
  <c r="O242" i="1"/>
  <c r="Q242" i="1" s="1"/>
  <c r="S242" i="1" s="1"/>
  <c r="U242" i="1" s="1"/>
  <c r="W242" i="1" s="1"/>
  <c r="Y242" i="1" s="1"/>
  <c r="AA242" i="1" s="1"/>
  <c r="AC242" i="1" s="1"/>
  <c r="AE242" i="1" s="1"/>
  <c r="AG242" i="1" s="1"/>
  <c r="AI242" i="1" s="1"/>
  <c r="AK242" i="1" s="1"/>
  <c r="O243" i="1"/>
  <c r="Q243" i="1" s="1"/>
  <c r="S243" i="1" s="1"/>
  <c r="U243" i="1" s="1"/>
  <c r="W243" i="1" s="1"/>
  <c r="Y243" i="1" s="1"/>
  <c r="AA243" i="1" s="1"/>
  <c r="AC243" i="1" s="1"/>
  <c r="AE243" i="1" s="1"/>
  <c r="AG243" i="1" s="1"/>
  <c r="AI243" i="1" s="1"/>
  <c r="AK243" i="1" s="1"/>
  <c r="O244" i="1"/>
  <c r="Q244" i="1" s="1"/>
  <c r="S244" i="1" s="1"/>
  <c r="U244" i="1" s="1"/>
  <c r="W244" i="1" s="1"/>
  <c r="Y244" i="1" s="1"/>
  <c r="AA244" i="1" s="1"/>
  <c r="AC244" i="1" s="1"/>
  <c r="AE244" i="1" s="1"/>
  <c r="AG244" i="1" s="1"/>
  <c r="AI244" i="1" s="1"/>
  <c r="AK244" i="1" s="1"/>
  <c r="O245" i="1"/>
  <c r="Q245" i="1" s="1"/>
  <c r="S245" i="1" s="1"/>
  <c r="U245" i="1" s="1"/>
  <c r="W245" i="1" s="1"/>
  <c r="Y245" i="1" s="1"/>
  <c r="AA245" i="1" s="1"/>
  <c r="AC245" i="1" s="1"/>
  <c r="AE245" i="1" s="1"/>
  <c r="AG245" i="1" s="1"/>
  <c r="AI245" i="1" s="1"/>
  <c r="AK245" i="1" s="1"/>
  <c r="O246" i="1"/>
  <c r="Q246" i="1" s="1"/>
  <c r="S246" i="1" s="1"/>
  <c r="U246" i="1" s="1"/>
  <c r="W246" i="1" s="1"/>
  <c r="Y246" i="1" s="1"/>
  <c r="AA246" i="1" s="1"/>
  <c r="AC246" i="1" s="1"/>
  <c r="AE246" i="1" s="1"/>
  <c r="AG246" i="1" s="1"/>
  <c r="AI246" i="1" s="1"/>
  <c r="AK246" i="1" s="1"/>
  <c r="O247" i="1"/>
  <c r="Q247" i="1" s="1"/>
  <c r="S247" i="1" s="1"/>
  <c r="U247" i="1" s="1"/>
  <c r="W247" i="1" s="1"/>
  <c r="Y247" i="1" s="1"/>
  <c r="AA247" i="1" s="1"/>
  <c r="AC247" i="1" s="1"/>
  <c r="AE247" i="1" s="1"/>
  <c r="AG247" i="1" s="1"/>
  <c r="AI247" i="1" s="1"/>
  <c r="AK247" i="1" s="1"/>
  <c r="O248" i="1"/>
  <c r="Q248" i="1" s="1"/>
  <c r="S248" i="1" s="1"/>
  <c r="U248" i="1" s="1"/>
  <c r="W248" i="1" s="1"/>
  <c r="Y248" i="1" s="1"/>
  <c r="AA248" i="1" s="1"/>
  <c r="AC248" i="1" s="1"/>
  <c r="AE248" i="1" s="1"/>
  <c r="AG248" i="1" s="1"/>
  <c r="AI248" i="1" s="1"/>
  <c r="AK248" i="1" s="1"/>
  <c r="O249" i="1"/>
  <c r="Q249" i="1" s="1"/>
  <c r="S249" i="1" s="1"/>
  <c r="U249" i="1" s="1"/>
  <c r="W249" i="1" s="1"/>
  <c r="Y249" i="1" s="1"/>
  <c r="AA249" i="1" s="1"/>
  <c r="AC249" i="1" s="1"/>
  <c r="AE249" i="1" s="1"/>
  <c r="AG249" i="1" s="1"/>
  <c r="AI249" i="1" s="1"/>
  <c r="AK249" i="1" s="1"/>
  <c r="O251" i="1"/>
  <c r="Q251" i="1" s="1"/>
  <c r="S251" i="1" s="1"/>
  <c r="U251" i="1" s="1"/>
  <c r="W251" i="1" s="1"/>
  <c r="Y251" i="1" s="1"/>
  <c r="AA251" i="1" s="1"/>
  <c r="AC251" i="1" s="1"/>
  <c r="AE251" i="1" s="1"/>
  <c r="AG251" i="1" s="1"/>
  <c r="AI251" i="1" s="1"/>
  <c r="AK251" i="1" s="1"/>
  <c r="O252" i="1"/>
  <c r="Q252" i="1" s="1"/>
  <c r="S252" i="1" s="1"/>
  <c r="U252" i="1" s="1"/>
  <c r="W252" i="1" s="1"/>
  <c r="Y252" i="1" s="1"/>
  <c r="AA252" i="1" s="1"/>
  <c r="AC252" i="1" s="1"/>
  <c r="AE252" i="1" s="1"/>
  <c r="AG252" i="1" s="1"/>
  <c r="AI252" i="1" s="1"/>
  <c r="AK252" i="1" s="1"/>
  <c r="O253" i="1"/>
  <c r="Q253" i="1" s="1"/>
  <c r="S253" i="1" s="1"/>
  <c r="U253" i="1" s="1"/>
  <c r="W253" i="1" s="1"/>
  <c r="Y253" i="1" s="1"/>
  <c r="AA253" i="1" s="1"/>
  <c r="AC253" i="1" s="1"/>
  <c r="AE253" i="1" s="1"/>
  <c r="AG253" i="1" s="1"/>
  <c r="AI253" i="1" s="1"/>
  <c r="AK253" i="1" s="1"/>
  <c r="O254" i="1"/>
  <c r="Q254" i="1" s="1"/>
  <c r="S254" i="1" s="1"/>
  <c r="U254" i="1" s="1"/>
  <c r="W254" i="1" s="1"/>
  <c r="Y254" i="1" s="1"/>
  <c r="AA254" i="1" s="1"/>
  <c r="AC254" i="1" s="1"/>
  <c r="AE254" i="1" s="1"/>
  <c r="AG254" i="1" s="1"/>
  <c r="AI254" i="1" s="1"/>
  <c r="AK254" i="1" s="1"/>
  <c r="O255" i="1"/>
  <c r="Q255" i="1" s="1"/>
  <c r="S255" i="1" s="1"/>
  <c r="U255" i="1" s="1"/>
  <c r="W255" i="1" s="1"/>
  <c r="Y255" i="1" s="1"/>
  <c r="AA255" i="1" s="1"/>
  <c r="AC255" i="1" s="1"/>
  <c r="AE255" i="1" s="1"/>
  <c r="AG255" i="1" s="1"/>
  <c r="AI255" i="1" s="1"/>
  <c r="AK255" i="1" s="1"/>
  <c r="O256" i="1"/>
  <c r="Q256" i="1" s="1"/>
  <c r="S256" i="1" s="1"/>
  <c r="U256" i="1" s="1"/>
  <c r="W256" i="1" s="1"/>
  <c r="Y256" i="1" s="1"/>
  <c r="AA256" i="1" s="1"/>
  <c r="AC256" i="1" s="1"/>
  <c r="AE256" i="1" s="1"/>
  <c r="AG256" i="1" s="1"/>
  <c r="AI256" i="1" s="1"/>
  <c r="AK256" i="1" s="1"/>
  <c r="O259" i="1"/>
  <c r="Q259" i="1" s="1"/>
  <c r="S259" i="1" s="1"/>
  <c r="U259" i="1" s="1"/>
  <c r="W259" i="1" s="1"/>
  <c r="Y259" i="1" s="1"/>
  <c r="AA259" i="1" s="1"/>
  <c r="AC259" i="1" s="1"/>
  <c r="AE259" i="1" s="1"/>
  <c r="AG259" i="1" s="1"/>
  <c r="AI259" i="1" s="1"/>
  <c r="AK259" i="1" s="1"/>
  <c r="O260" i="1"/>
  <c r="Q260" i="1" s="1"/>
  <c r="S260" i="1" s="1"/>
  <c r="U260" i="1" s="1"/>
  <c r="W260" i="1" s="1"/>
  <c r="Y260" i="1" s="1"/>
  <c r="AA260" i="1" s="1"/>
  <c r="AC260" i="1" s="1"/>
  <c r="AE260" i="1" s="1"/>
  <c r="AG260" i="1" s="1"/>
  <c r="AI260" i="1" s="1"/>
  <c r="AK260" i="1" s="1"/>
  <c r="O261" i="1"/>
  <c r="Q261" i="1" s="1"/>
  <c r="S261" i="1" s="1"/>
  <c r="U261" i="1" s="1"/>
  <c r="W261" i="1" s="1"/>
  <c r="Y261" i="1" s="1"/>
  <c r="AA261" i="1" s="1"/>
  <c r="AC261" i="1" s="1"/>
  <c r="AE261" i="1" s="1"/>
  <c r="AG261" i="1" s="1"/>
  <c r="AI261" i="1" s="1"/>
  <c r="AK261" i="1" s="1"/>
  <c r="O262" i="1"/>
  <c r="Q262" i="1" s="1"/>
  <c r="S262" i="1" s="1"/>
  <c r="U262" i="1" s="1"/>
  <c r="W262" i="1" s="1"/>
  <c r="Y262" i="1" s="1"/>
  <c r="AA262" i="1" s="1"/>
  <c r="AC262" i="1" s="1"/>
  <c r="AE262" i="1" s="1"/>
  <c r="AG262" i="1" s="1"/>
  <c r="AI262" i="1" s="1"/>
  <c r="AK262" i="1" s="1"/>
  <c r="O263" i="1"/>
  <c r="Q263" i="1" s="1"/>
  <c r="S263" i="1" s="1"/>
  <c r="U263" i="1" s="1"/>
  <c r="W263" i="1" s="1"/>
  <c r="Y263" i="1" s="1"/>
  <c r="AA263" i="1" s="1"/>
  <c r="AC263" i="1" s="1"/>
  <c r="AE263" i="1" s="1"/>
  <c r="AG263" i="1" s="1"/>
  <c r="AI263" i="1" s="1"/>
  <c r="AK263" i="1" s="1"/>
  <c r="O264" i="1"/>
  <c r="Q264" i="1" s="1"/>
  <c r="S264" i="1" s="1"/>
  <c r="U264" i="1" s="1"/>
  <c r="W264" i="1" s="1"/>
  <c r="Y264" i="1" s="1"/>
  <c r="AA264" i="1" s="1"/>
  <c r="AC264" i="1" s="1"/>
  <c r="AE264" i="1" s="1"/>
  <c r="AG264" i="1" s="1"/>
  <c r="AI264" i="1" s="1"/>
  <c r="AK264" i="1" s="1"/>
  <c r="O265" i="1"/>
  <c r="Q265" i="1" s="1"/>
  <c r="S265" i="1" s="1"/>
  <c r="U265" i="1" s="1"/>
  <c r="W265" i="1" s="1"/>
  <c r="Y265" i="1" s="1"/>
  <c r="AA265" i="1" s="1"/>
  <c r="AC265" i="1" s="1"/>
  <c r="AE265" i="1" s="1"/>
  <c r="AG265" i="1" s="1"/>
  <c r="AI265" i="1" s="1"/>
  <c r="AK265" i="1" s="1"/>
  <c r="O266" i="1"/>
  <c r="Q266" i="1" s="1"/>
  <c r="S266" i="1" s="1"/>
  <c r="U266" i="1" s="1"/>
  <c r="W266" i="1" s="1"/>
  <c r="Y266" i="1" s="1"/>
  <c r="AA266" i="1" s="1"/>
  <c r="AC266" i="1" s="1"/>
  <c r="AE266" i="1" s="1"/>
  <c r="AG266" i="1" s="1"/>
  <c r="AI266" i="1" s="1"/>
  <c r="AK266" i="1" s="1"/>
  <c r="O267" i="1"/>
  <c r="Q267" i="1" s="1"/>
  <c r="S267" i="1" s="1"/>
  <c r="U267" i="1" s="1"/>
  <c r="W267" i="1" s="1"/>
  <c r="Y267" i="1" s="1"/>
  <c r="AA267" i="1" s="1"/>
  <c r="AC267" i="1" s="1"/>
  <c r="AE267" i="1" s="1"/>
  <c r="AG267" i="1" s="1"/>
  <c r="AI267" i="1" s="1"/>
  <c r="AK267" i="1" s="1"/>
  <c r="O268" i="1"/>
  <c r="Q268" i="1" s="1"/>
  <c r="S268" i="1" s="1"/>
  <c r="U268" i="1" s="1"/>
  <c r="W268" i="1" s="1"/>
  <c r="Y268" i="1" s="1"/>
  <c r="AA268" i="1" s="1"/>
  <c r="AC268" i="1" s="1"/>
  <c r="AE268" i="1" s="1"/>
  <c r="AG268" i="1" s="1"/>
  <c r="AI268" i="1" s="1"/>
  <c r="AK268" i="1" s="1"/>
  <c r="O269" i="1"/>
  <c r="Q269" i="1" s="1"/>
  <c r="S269" i="1" s="1"/>
  <c r="U269" i="1" s="1"/>
  <c r="W269" i="1" s="1"/>
  <c r="Y269" i="1" s="1"/>
  <c r="AA269" i="1" s="1"/>
  <c r="AC269" i="1" s="1"/>
  <c r="AE269" i="1" s="1"/>
  <c r="AG269" i="1" s="1"/>
  <c r="AI269" i="1" s="1"/>
  <c r="AK269" i="1" s="1"/>
  <c r="O270" i="1"/>
  <c r="Q270" i="1" s="1"/>
  <c r="S270" i="1" s="1"/>
  <c r="U270" i="1" s="1"/>
  <c r="W270" i="1" s="1"/>
  <c r="Y270" i="1" s="1"/>
  <c r="AA270" i="1" s="1"/>
  <c r="AC270" i="1" s="1"/>
  <c r="AE270" i="1" s="1"/>
  <c r="AG270" i="1" s="1"/>
  <c r="AI270" i="1" s="1"/>
  <c r="AK270" i="1" s="1"/>
  <c r="O271" i="1"/>
  <c r="Q271" i="1" s="1"/>
  <c r="S271" i="1" s="1"/>
  <c r="U271" i="1" s="1"/>
  <c r="W271" i="1" s="1"/>
  <c r="Y271" i="1" s="1"/>
  <c r="AA271" i="1" s="1"/>
  <c r="AC271" i="1" s="1"/>
  <c r="AE271" i="1" s="1"/>
  <c r="AG271" i="1" s="1"/>
  <c r="AI271" i="1" s="1"/>
  <c r="AK271" i="1" s="1"/>
  <c r="O272" i="1"/>
  <c r="Q272" i="1" s="1"/>
  <c r="S272" i="1" s="1"/>
  <c r="U272" i="1" s="1"/>
  <c r="W272" i="1" s="1"/>
  <c r="Y272" i="1" s="1"/>
  <c r="AA272" i="1" s="1"/>
  <c r="AC272" i="1" s="1"/>
  <c r="AE272" i="1" s="1"/>
  <c r="AG272" i="1" s="1"/>
  <c r="AI272" i="1" s="1"/>
  <c r="AK272" i="1" s="1"/>
  <c r="O273" i="1"/>
  <c r="Q273" i="1" s="1"/>
  <c r="S273" i="1" s="1"/>
  <c r="U273" i="1" s="1"/>
  <c r="W273" i="1" s="1"/>
  <c r="Y273" i="1" s="1"/>
  <c r="AA273" i="1" s="1"/>
  <c r="AC273" i="1" s="1"/>
  <c r="AE273" i="1" s="1"/>
  <c r="AG273" i="1" s="1"/>
  <c r="AI273" i="1" s="1"/>
  <c r="AK273" i="1" s="1"/>
  <c r="O274" i="1"/>
  <c r="Q274" i="1" s="1"/>
  <c r="S274" i="1" s="1"/>
  <c r="U274" i="1" s="1"/>
  <c r="W274" i="1" s="1"/>
  <c r="Y274" i="1" s="1"/>
  <c r="AA274" i="1" s="1"/>
  <c r="AC274" i="1" s="1"/>
  <c r="AE274" i="1" s="1"/>
  <c r="AG274" i="1" s="1"/>
  <c r="AI274" i="1" s="1"/>
  <c r="AK274" i="1" s="1"/>
  <c r="O275" i="1"/>
  <c r="Q275" i="1" s="1"/>
  <c r="S275" i="1" s="1"/>
  <c r="U275" i="1" s="1"/>
  <c r="W275" i="1" s="1"/>
  <c r="Y275" i="1" s="1"/>
  <c r="AA275" i="1" s="1"/>
  <c r="AC275" i="1" s="1"/>
  <c r="AE275" i="1" s="1"/>
  <c r="AG275" i="1" s="1"/>
  <c r="AI275" i="1" s="1"/>
  <c r="AK275" i="1" s="1"/>
  <c r="O276" i="1"/>
  <c r="Q276" i="1" s="1"/>
  <c r="S276" i="1" s="1"/>
  <c r="U276" i="1" s="1"/>
  <c r="W276" i="1" s="1"/>
  <c r="Y276" i="1" s="1"/>
  <c r="AA276" i="1" s="1"/>
  <c r="AC276" i="1" s="1"/>
  <c r="AE276" i="1" s="1"/>
  <c r="AG276" i="1" s="1"/>
  <c r="AI276" i="1" s="1"/>
  <c r="AK276" i="1" s="1"/>
  <c r="O277" i="1"/>
  <c r="Q277" i="1" s="1"/>
  <c r="S277" i="1" s="1"/>
  <c r="U277" i="1" s="1"/>
  <c r="W277" i="1" s="1"/>
  <c r="Y277" i="1" s="1"/>
  <c r="AA277" i="1" s="1"/>
  <c r="AC277" i="1" s="1"/>
  <c r="AE277" i="1" s="1"/>
  <c r="AG277" i="1" s="1"/>
  <c r="AI277" i="1" s="1"/>
  <c r="AK277" i="1" s="1"/>
  <c r="O278" i="1"/>
  <c r="Q278" i="1" s="1"/>
  <c r="S278" i="1" s="1"/>
  <c r="U278" i="1" s="1"/>
  <c r="W278" i="1" s="1"/>
  <c r="Y278" i="1" s="1"/>
  <c r="AA278" i="1" s="1"/>
  <c r="AC278" i="1" s="1"/>
  <c r="AE278" i="1" s="1"/>
  <c r="AG278" i="1" s="1"/>
  <c r="AI278" i="1" s="1"/>
  <c r="AK278" i="1" s="1"/>
  <c r="O279" i="1"/>
  <c r="Q279" i="1" s="1"/>
  <c r="S279" i="1" s="1"/>
  <c r="U279" i="1" s="1"/>
  <c r="W279" i="1" s="1"/>
  <c r="Y279" i="1" s="1"/>
  <c r="AA279" i="1" s="1"/>
  <c r="AC279" i="1" s="1"/>
  <c r="AE279" i="1" s="1"/>
  <c r="AG279" i="1" s="1"/>
  <c r="AI279" i="1" s="1"/>
  <c r="AK279" i="1" s="1"/>
  <c r="O280" i="1"/>
  <c r="Q280" i="1" s="1"/>
  <c r="S280" i="1" s="1"/>
  <c r="U280" i="1" s="1"/>
  <c r="W280" i="1" s="1"/>
  <c r="Y280" i="1" s="1"/>
  <c r="AA280" i="1" s="1"/>
  <c r="AC280" i="1" s="1"/>
  <c r="AE280" i="1" s="1"/>
  <c r="AG280" i="1" s="1"/>
  <c r="AI280" i="1" s="1"/>
  <c r="AK280" i="1" s="1"/>
  <c r="O281" i="1"/>
  <c r="Q281" i="1" s="1"/>
  <c r="S281" i="1" s="1"/>
  <c r="U281" i="1" s="1"/>
  <c r="W281" i="1" s="1"/>
  <c r="Y281" i="1" s="1"/>
  <c r="AA281" i="1" s="1"/>
  <c r="AC281" i="1" s="1"/>
  <c r="AE281" i="1" s="1"/>
  <c r="AG281" i="1" s="1"/>
  <c r="AI281" i="1" s="1"/>
  <c r="AK281" i="1" s="1"/>
  <c r="O282" i="1"/>
  <c r="Q282" i="1" s="1"/>
  <c r="S282" i="1" s="1"/>
  <c r="U282" i="1" s="1"/>
  <c r="W282" i="1" s="1"/>
  <c r="Y282" i="1" s="1"/>
  <c r="AA282" i="1" s="1"/>
  <c r="AC282" i="1" s="1"/>
  <c r="AE282" i="1" s="1"/>
  <c r="AG282" i="1" s="1"/>
  <c r="AI282" i="1" s="1"/>
  <c r="AK282" i="1" s="1"/>
  <c r="O283" i="1"/>
  <c r="Q283" i="1" s="1"/>
  <c r="S283" i="1" s="1"/>
  <c r="U283" i="1" s="1"/>
  <c r="W283" i="1" s="1"/>
  <c r="Y283" i="1" s="1"/>
  <c r="AA283" i="1" s="1"/>
  <c r="AC283" i="1" s="1"/>
  <c r="AE283" i="1" s="1"/>
  <c r="AG283" i="1" s="1"/>
  <c r="AI283" i="1" s="1"/>
  <c r="AK283" i="1" s="1"/>
  <c r="O284" i="1"/>
  <c r="Q284" i="1" s="1"/>
  <c r="S284" i="1" s="1"/>
  <c r="U284" i="1" s="1"/>
  <c r="W284" i="1" s="1"/>
  <c r="Y284" i="1" s="1"/>
  <c r="AA284" i="1" s="1"/>
  <c r="AC284" i="1" s="1"/>
  <c r="AE284" i="1" s="1"/>
  <c r="AG284" i="1" s="1"/>
  <c r="AI284" i="1" s="1"/>
  <c r="AK284" i="1" s="1"/>
  <c r="O285" i="1"/>
  <c r="Q285" i="1" s="1"/>
  <c r="S285" i="1" s="1"/>
  <c r="U285" i="1" s="1"/>
  <c r="W285" i="1" s="1"/>
  <c r="Y285" i="1" s="1"/>
  <c r="AA285" i="1" s="1"/>
  <c r="AC285" i="1" s="1"/>
  <c r="AE285" i="1" s="1"/>
  <c r="AG285" i="1" s="1"/>
  <c r="AI285" i="1" s="1"/>
  <c r="AK285" i="1" s="1"/>
  <c r="O286" i="1"/>
  <c r="Q286" i="1" s="1"/>
  <c r="S286" i="1" s="1"/>
  <c r="U286" i="1" s="1"/>
  <c r="W286" i="1" s="1"/>
  <c r="Y286" i="1" s="1"/>
  <c r="AA286" i="1" s="1"/>
  <c r="AC286" i="1" s="1"/>
  <c r="AE286" i="1" s="1"/>
  <c r="AG286" i="1" s="1"/>
  <c r="AI286" i="1" s="1"/>
  <c r="AK286" i="1" s="1"/>
  <c r="O287" i="1"/>
  <c r="Q287" i="1" s="1"/>
  <c r="S287" i="1" s="1"/>
  <c r="U287" i="1" s="1"/>
  <c r="W287" i="1" s="1"/>
  <c r="Y287" i="1" s="1"/>
  <c r="AA287" i="1" s="1"/>
  <c r="AC287" i="1" s="1"/>
  <c r="AE287" i="1" s="1"/>
  <c r="AG287" i="1" s="1"/>
  <c r="AI287" i="1" s="1"/>
  <c r="AK287" i="1" s="1"/>
  <c r="O288" i="1"/>
  <c r="Q288" i="1" s="1"/>
  <c r="S288" i="1" s="1"/>
  <c r="U288" i="1" s="1"/>
  <c r="W288" i="1" s="1"/>
  <c r="Y288" i="1" s="1"/>
  <c r="AA288" i="1" s="1"/>
  <c r="AC288" i="1" s="1"/>
  <c r="AE288" i="1" s="1"/>
  <c r="AG288" i="1" s="1"/>
  <c r="AI288" i="1" s="1"/>
  <c r="AK288" i="1" s="1"/>
  <c r="O289" i="1"/>
  <c r="Q289" i="1" s="1"/>
  <c r="S289" i="1" s="1"/>
  <c r="U289" i="1" s="1"/>
  <c r="W289" i="1" s="1"/>
  <c r="Y289" i="1" s="1"/>
  <c r="AA289" i="1" s="1"/>
  <c r="AC289" i="1" s="1"/>
  <c r="AE289" i="1" s="1"/>
  <c r="AG289" i="1" s="1"/>
  <c r="AI289" i="1" s="1"/>
  <c r="AK289" i="1" s="1"/>
  <c r="O290" i="1"/>
  <c r="Q290" i="1" s="1"/>
  <c r="S290" i="1" s="1"/>
  <c r="U290" i="1" s="1"/>
  <c r="W290" i="1" s="1"/>
  <c r="Y290" i="1" s="1"/>
  <c r="AA290" i="1" s="1"/>
  <c r="AC290" i="1" s="1"/>
  <c r="AE290" i="1" s="1"/>
  <c r="AG290" i="1" s="1"/>
  <c r="AI290" i="1" s="1"/>
  <c r="AK290" i="1" s="1"/>
  <c r="O291" i="1"/>
  <c r="Q291" i="1" s="1"/>
  <c r="S291" i="1" s="1"/>
  <c r="U291" i="1" s="1"/>
  <c r="W291" i="1" s="1"/>
  <c r="Y291" i="1" s="1"/>
  <c r="AA291" i="1" s="1"/>
  <c r="AC291" i="1" s="1"/>
  <c r="AE291" i="1" s="1"/>
  <c r="AG291" i="1" s="1"/>
  <c r="AI291" i="1" s="1"/>
  <c r="AK291" i="1" s="1"/>
  <c r="O292" i="1"/>
  <c r="Q292" i="1" s="1"/>
  <c r="S292" i="1" s="1"/>
  <c r="U292" i="1" s="1"/>
  <c r="W292" i="1" s="1"/>
  <c r="Y292" i="1" s="1"/>
  <c r="AA292" i="1" s="1"/>
  <c r="AC292" i="1" s="1"/>
  <c r="AE292" i="1" s="1"/>
  <c r="AG292" i="1" s="1"/>
  <c r="AI292" i="1" s="1"/>
  <c r="AK292" i="1" s="1"/>
  <c r="O293" i="1"/>
  <c r="Q293" i="1" s="1"/>
  <c r="S293" i="1" s="1"/>
  <c r="U293" i="1" s="1"/>
  <c r="W293" i="1" s="1"/>
  <c r="Y293" i="1" s="1"/>
  <c r="AA293" i="1" s="1"/>
  <c r="AC293" i="1" s="1"/>
  <c r="AE293" i="1" s="1"/>
  <c r="AG293" i="1" s="1"/>
  <c r="AI293" i="1" s="1"/>
  <c r="AK293" i="1" s="1"/>
  <c r="O294" i="1"/>
  <c r="Q294" i="1" s="1"/>
  <c r="S294" i="1" s="1"/>
  <c r="U294" i="1" s="1"/>
  <c r="W294" i="1" s="1"/>
  <c r="Y294" i="1" s="1"/>
  <c r="AA294" i="1" s="1"/>
  <c r="AC294" i="1" s="1"/>
  <c r="AE294" i="1" s="1"/>
  <c r="AG294" i="1" s="1"/>
  <c r="AI294" i="1" s="1"/>
  <c r="AK294" i="1" s="1"/>
  <c r="O295" i="1"/>
  <c r="Q295" i="1" s="1"/>
  <c r="S295" i="1" s="1"/>
  <c r="U295" i="1" s="1"/>
  <c r="W295" i="1" s="1"/>
  <c r="Y295" i="1" s="1"/>
  <c r="AA295" i="1" s="1"/>
  <c r="AC295" i="1" s="1"/>
  <c r="AE295" i="1" s="1"/>
  <c r="AG295" i="1" s="1"/>
  <c r="AI295" i="1" s="1"/>
  <c r="AK295" i="1" s="1"/>
  <c r="O296" i="1"/>
  <c r="Q296" i="1" s="1"/>
  <c r="S296" i="1" s="1"/>
  <c r="U296" i="1" s="1"/>
  <c r="W296" i="1" s="1"/>
  <c r="Y296" i="1" s="1"/>
  <c r="AA296" i="1" s="1"/>
  <c r="AC296" i="1" s="1"/>
  <c r="AE296" i="1" s="1"/>
  <c r="AG296" i="1" s="1"/>
  <c r="AI296" i="1" s="1"/>
  <c r="AK296" i="1" s="1"/>
  <c r="O297" i="1"/>
  <c r="Q297" i="1" s="1"/>
  <c r="S297" i="1" s="1"/>
  <c r="U297" i="1" s="1"/>
  <c r="W297" i="1" s="1"/>
  <c r="Y297" i="1" s="1"/>
  <c r="AA297" i="1" s="1"/>
  <c r="AC297" i="1" s="1"/>
  <c r="AE297" i="1" s="1"/>
  <c r="AG297" i="1" s="1"/>
  <c r="AI297" i="1" s="1"/>
  <c r="AK297" i="1" s="1"/>
  <c r="O298" i="1"/>
  <c r="Q298" i="1" s="1"/>
  <c r="S298" i="1" s="1"/>
  <c r="U298" i="1" s="1"/>
  <c r="W298" i="1" s="1"/>
  <c r="Y298" i="1" s="1"/>
  <c r="AA298" i="1" s="1"/>
  <c r="AC298" i="1" s="1"/>
  <c r="AE298" i="1" s="1"/>
  <c r="AG298" i="1" s="1"/>
  <c r="AI298" i="1" s="1"/>
  <c r="AK298" i="1" s="1"/>
  <c r="O299" i="1"/>
  <c r="Q299" i="1" s="1"/>
  <c r="S299" i="1" s="1"/>
  <c r="U299" i="1" s="1"/>
  <c r="W299" i="1" s="1"/>
  <c r="Y299" i="1" s="1"/>
  <c r="AA299" i="1" s="1"/>
  <c r="AC299" i="1" s="1"/>
  <c r="AE299" i="1" s="1"/>
  <c r="AG299" i="1" s="1"/>
  <c r="AI299" i="1" s="1"/>
  <c r="AK299" i="1" s="1"/>
  <c r="O300" i="1"/>
  <c r="Q300" i="1" s="1"/>
  <c r="S300" i="1" s="1"/>
  <c r="U300" i="1" s="1"/>
  <c r="W300" i="1" s="1"/>
  <c r="Y300" i="1" s="1"/>
  <c r="AA300" i="1" s="1"/>
  <c r="AC300" i="1" s="1"/>
  <c r="AE300" i="1" s="1"/>
  <c r="AG300" i="1" s="1"/>
  <c r="AI300" i="1" s="1"/>
  <c r="AK300" i="1" s="1"/>
  <c r="O301" i="1"/>
  <c r="Q301" i="1" s="1"/>
  <c r="S301" i="1" s="1"/>
  <c r="U301" i="1" s="1"/>
  <c r="W301" i="1" s="1"/>
  <c r="Y301" i="1" s="1"/>
  <c r="AA301" i="1" s="1"/>
  <c r="AC301" i="1" s="1"/>
  <c r="AE301" i="1" s="1"/>
  <c r="AG301" i="1" s="1"/>
  <c r="AI301" i="1" s="1"/>
  <c r="AK301" i="1" s="1"/>
  <c r="O302" i="1"/>
  <c r="Q302" i="1" s="1"/>
  <c r="S302" i="1" s="1"/>
  <c r="U302" i="1" s="1"/>
  <c r="W302" i="1" s="1"/>
  <c r="Y302" i="1" s="1"/>
  <c r="AA302" i="1" s="1"/>
  <c r="AC302" i="1" s="1"/>
  <c r="AE302" i="1" s="1"/>
  <c r="AG302" i="1" s="1"/>
  <c r="AI302" i="1" s="1"/>
  <c r="AK302" i="1" s="1"/>
  <c r="O303" i="1"/>
  <c r="Q303" i="1" s="1"/>
  <c r="S303" i="1" s="1"/>
  <c r="U303" i="1" s="1"/>
  <c r="W303" i="1" s="1"/>
  <c r="Y303" i="1" s="1"/>
  <c r="AA303" i="1" s="1"/>
  <c r="AC303" i="1" s="1"/>
  <c r="AE303" i="1" s="1"/>
  <c r="AG303" i="1" s="1"/>
  <c r="AI303" i="1" s="1"/>
  <c r="AK303" i="1" s="1"/>
  <c r="O304" i="1"/>
  <c r="Q304" i="1" s="1"/>
  <c r="S304" i="1" s="1"/>
  <c r="U304" i="1" s="1"/>
  <c r="W304" i="1" s="1"/>
  <c r="Y304" i="1" s="1"/>
  <c r="AA304" i="1" s="1"/>
  <c r="AC304" i="1" s="1"/>
  <c r="AE304" i="1" s="1"/>
  <c r="AG304" i="1" s="1"/>
  <c r="AI304" i="1" s="1"/>
  <c r="AK304" i="1" s="1"/>
  <c r="O305" i="1"/>
  <c r="Q305" i="1" s="1"/>
  <c r="S305" i="1" s="1"/>
  <c r="U305" i="1" s="1"/>
  <c r="W305" i="1" s="1"/>
  <c r="Y305" i="1" s="1"/>
  <c r="AA305" i="1" s="1"/>
  <c r="AC305" i="1" s="1"/>
  <c r="AE305" i="1" s="1"/>
  <c r="AG305" i="1" s="1"/>
  <c r="AI305" i="1" s="1"/>
  <c r="AK305" i="1" s="1"/>
  <c r="O306" i="1"/>
  <c r="Q306" i="1" s="1"/>
  <c r="S306" i="1" s="1"/>
  <c r="U306" i="1" s="1"/>
  <c r="W306" i="1" s="1"/>
  <c r="Y306" i="1" s="1"/>
  <c r="AA306" i="1" s="1"/>
  <c r="AC306" i="1" s="1"/>
  <c r="AE306" i="1" s="1"/>
  <c r="AG306" i="1" s="1"/>
  <c r="AI306" i="1" s="1"/>
  <c r="AK306" i="1" s="1"/>
  <c r="O307" i="1"/>
  <c r="Q307" i="1" s="1"/>
  <c r="S307" i="1" s="1"/>
  <c r="U307" i="1" s="1"/>
  <c r="W307" i="1" s="1"/>
  <c r="Y307" i="1" s="1"/>
  <c r="AA307" i="1" s="1"/>
  <c r="AC307" i="1" s="1"/>
  <c r="AE307" i="1" s="1"/>
  <c r="AG307" i="1" s="1"/>
  <c r="AI307" i="1" s="1"/>
  <c r="AK307" i="1" s="1"/>
  <c r="O308" i="1"/>
  <c r="Q308" i="1" s="1"/>
  <c r="S308" i="1" s="1"/>
  <c r="U308" i="1" s="1"/>
  <c r="W308" i="1" s="1"/>
  <c r="Y308" i="1" s="1"/>
  <c r="AA308" i="1" s="1"/>
  <c r="AC308" i="1" s="1"/>
  <c r="AE308" i="1" s="1"/>
  <c r="AG308" i="1" s="1"/>
  <c r="AI308" i="1" s="1"/>
  <c r="AK308" i="1" s="1"/>
  <c r="O309" i="1"/>
  <c r="Q309" i="1" s="1"/>
  <c r="S309" i="1" s="1"/>
  <c r="U309" i="1" s="1"/>
  <c r="W309" i="1" s="1"/>
  <c r="Y309" i="1" s="1"/>
  <c r="AA309" i="1" s="1"/>
  <c r="AC309" i="1" s="1"/>
  <c r="AE309" i="1" s="1"/>
  <c r="AG309" i="1" s="1"/>
  <c r="AI309" i="1" s="1"/>
  <c r="AK309" i="1" s="1"/>
  <c r="O310" i="1"/>
  <c r="Q310" i="1" s="1"/>
  <c r="S310" i="1" s="1"/>
  <c r="U310" i="1" s="1"/>
  <c r="W310" i="1" s="1"/>
  <c r="Y310" i="1" s="1"/>
  <c r="AA310" i="1" s="1"/>
  <c r="AC310" i="1" s="1"/>
  <c r="AE310" i="1" s="1"/>
  <c r="AG310" i="1" s="1"/>
  <c r="AI310" i="1" s="1"/>
  <c r="AK310" i="1" s="1"/>
  <c r="O311" i="1"/>
  <c r="Q311" i="1" s="1"/>
  <c r="S311" i="1" s="1"/>
  <c r="U311" i="1" s="1"/>
  <c r="W311" i="1" s="1"/>
  <c r="Y311" i="1" s="1"/>
  <c r="AA311" i="1" s="1"/>
  <c r="AC311" i="1" s="1"/>
  <c r="AE311" i="1" s="1"/>
  <c r="AG311" i="1" s="1"/>
  <c r="AI311" i="1" s="1"/>
  <c r="AK311" i="1" s="1"/>
  <c r="O312" i="1"/>
  <c r="Q312" i="1" s="1"/>
  <c r="S312" i="1" s="1"/>
  <c r="U312" i="1" s="1"/>
  <c r="W312" i="1" s="1"/>
  <c r="Y312" i="1" s="1"/>
  <c r="AA312" i="1" s="1"/>
  <c r="AC312" i="1" s="1"/>
  <c r="AE312" i="1" s="1"/>
  <c r="AG312" i="1" s="1"/>
  <c r="AI312" i="1" s="1"/>
  <c r="AK312" i="1" s="1"/>
  <c r="O313" i="1"/>
  <c r="Q313" i="1" s="1"/>
  <c r="S313" i="1" s="1"/>
  <c r="U313" i="1" s="1"/>
  <c r="W313" i="1" s="1"/>
  <c r="Y313" i="1" s="1"/>
  <c r="AA313" i="1" s="1"/>
  <c r="AC313" i="1" s="1"/>
  <c r="AE313" i="1" s="1"/>
  <c r="AG313" i="1" s="1"/>
  <c r="AI313" i="1" s="1"/>
  <c r="AK313" i="1" s="1"/>
  <c r="O314" i="1"/>
  <c r="Q314" i="1" s="1"/>
  <c r="S314" i="1" s="1"/>
  <c r="U314" i="1" s="1"/>
  <c r="W314" i="1" s="1"/>
  <c r="Y314" i="1" s="1"/>
  <c r="AA314" i="1" s="1"/>
  <c r="AC314" i="1" s="1"/>
  <c r="AE314" i="1" s="1"/>
  <c r="AG314" i="1" s="1"/>
  <c r="AI314" i="1" s="1"/>
  <c r="AK314" i="1" s="1"/>
  <c r="O315" i="1"/>
  <c r="Q315" i="1" s="1"/>
  <c r="S315" i="1" s="1"/>
  <c r="U315" i="1" s="1"/>
  <c r="W315" i="1" s="1"/>
  <c r="Y315" i="1" s="1"/>
  <c r="AA315" i="1" s="1"/>
  <c r="AC315" i="1" s="1"/>
  <c r="AE315" i="1" s="1"/>
  <c r="AG315" i="1" s="1"/>
  <c r="AI315" i="1" s="1"/>
  <c r="AK315" i="1" s="1"/>
  <c r="O316" i="1"/>
  <c r="Q316" i="1" s="1"/>
  <c r="S316" i="1" s="1"/>
  <c r="U316" i="1" s="1"/>
  <c r="W316" i="1" s="1"/>
  <c r="Y316" i="1" s="1"/>
  <c r="AA316" i="1" s="1"/>
  <c r="AC316" i="1" s="1"/>
  <c r="AE316" i="1" s="1"/>
  <c r="AG316" i="1" s="1"/>
  <c r="AI316" i="1" s="1"/>
  <c r="AK316" i="1" s="1"/>
  <c r="O317" i="1"/>
  <c r="Q317" i="1" s="1"/>
  <c r="S317" i="1" s="1"/>
  <c r="U317" i="1" s="1"/>
  <c r="W317" i="1" s="1"/>
  <c r="Y317" i="1" s="1"/>
  <c r="AA317" i="1" s="1"/>
  <c r="AC317" i="1" s="1"/>
  <c r="AE317" i="1" s="1"/>
  <c r="AG317" i="1" s="1"/>
  <c r="AI317" i="1" s="1"/>
  <c r="AK317" i="1" s="1"/>
  <c r="O318" i="1"/>
  <c r="Q318" i="1" s="1"/>
  <c r="S318" i="1" s="1"/>
  <c r="U318" i="1" s="1"/>
  <c r="W318" i="1" s="1"/>
  <c r="Y318" i="1" s="1"/>
  <c r="AA318" i="1" s="1"/>
  <c r="AC318" i="1" s="1"/>
  <c r="AE318" i="1" s="1"/>
  <c r="AG318" i="1" s="1"/>
  <c r="AI318" i="1" s="1"/>
  <c r="AK318" i="1" s="1"/>
  <c r="O319" i="1"/>
  <c r="Q319" i="1" s="1"/>
  <c r="S319" i="1" s="1"/>
  <c r="U319" i="1" s="1"/>
  <c r="W319" i="1" s="1"/>
  <c r="Y319" i="1" s="1"/>
  <c r="AA319" i="1" s="1"/>
  <c r="AC319" i="1" s="1"/>
  <c r="AE319" i="1" s="1"/>
  <c r="AG319" i="1" s="1"/>
  <c r="AI319" i="1" s="1"/>
  <c r="AK319" i="1" s="1"/>
  <c r="O320" i="1"/>
  <c r="Q320" i="1" s="1"/>
  <c r="S320" i="1" s="1"/>
  <c r="U320" i="1" s="1"/>
  <c r="W320" i="1" s="1"/>
  <c r="Y320" i="1" s="1"/>
  <c r="AA320" i="1" s="1"/>
  <c r="AC320" i="1" s="1"/>
  <c r="AE320" i="1" s="1"/>
  <c r="AG320" i="1" s="1"/>
  <c r="AI320" i="1" s="1"/>
  <c r="AK320" i="1" s="1"/>
  <c r="O321" i="1"/>
  <c r="Q321" i="1" s="1"/>
  <c r="S321" i="1" s="1"/>
  <c r="U321" i="1" s="1"/>
  <c r="W321" i="1" s="1"/>
  <c r="Y321" i="1" s="1"/>
  <c r="AA321" i="1" s="1"/>
  <c r="AC321" i="1" s="1"/>
  <c r="AE321" i="1" s="1"/>
  <c r="AG321" i="1" s="1"/>
  <c r="AI321" i="1" s="1"/>
  <c r="AK321" i="1" s="1"/>
  <c r="O322" i="1"/>
  <c r="Q322" i="1" s="1"/>
  <c r="S322" i="1" s="1"/>
  <c r="U322" i="1" s="1"/>
  <c r="W322" i="1" s="1"/>
  <c r="Y322" i="1" s="1"/>
  <c r="AA322" i="1" s="1"/>
  <c r="AC322" i="1" s="1"/>
  <c r="AE322" i="1" s="1"/>
  <c r="AG322" i="1" s="1"/>
  <c r="AI322" i="1" s="1"/>
  <c r="AK322" i="1" s="1"/>
  <c r="O323" i="1"/>
  <c r="Q323" i="1" s="1"/>
  <c r="S323" i="1" s="1"/>
  <c r="U323" i="1" s="1"/>
  <c r="W323" i="1" s="1"/>
  <c r="Y323" i="1" s="1"/>
  <c r="AA323" i="1" s="1"/>
  <c r="AC323" i="1" s="1"/>
  <c r="AE323" i="1" s="1"/>
  <c r="AG323" i="1" s="1"/>
  <c r="AI323" i="1" s="1"/>
  <c r="AK323" i="1" s="1"/>
  <c r="O324" i="1"/>
  <c r="Q324" i="1" s="1"/>
  <c r="S324" i="1" s="1"/>
  <c r="U324" i="1" s="1"/>
  <c r="W324" i="1" s="1"/>
  <c r="Y324" i="1" s="1"/>
  <c r="AA324" i="1" s="1"/>
  <c r="AC324" i="1" s="1"/>
  <c r="AE324" i="1" s="1"/>
  <c r="AG324" i="1" s="1"/>
  <c r="AI324" i="1" s="1"/>
  <c r="AK324" i="1" s="1"/>
  <c r="O325" i="1"/>
  <c r="Q325" i="1" s="1"/>
  <c r="S325" i="1" s="1"/>
  <c r="U325" i="1" s="1"/>
  <c r="W325" i="1" s="1"/>
  <c r="Y325" i="1" s="1"/>
  <c r="AA325" i="1" s="1"/>
  <c r="AC325" i="1" s="1"/>
  <c r="AE325" i="1" s="1"/>
  <c r="AG325" i="1" s="1"/>
  <c r="AI325" i="1" s="1"/>
  <c r="AK325" i="1" s="1"/>
  <c r="O326" i="1"/>
  <c r="Q326" i="1" s="1"/>
  <c r="S326" i="1" s="1"/>
  <c r="U326" i="1" s="1"/>
  <c r="W326" i="1" s="1"/>
  <c r="Y326" i="1" s="1"/>
  <c r="AA326" i="1" s="1"/>
  <c r="AC326" i="1" s="1"/>
  <c r="AE326" i="1" s="1"/>
  <c r="AG326" i="1" s="1"/>
  <c r="AI326" i="1" s="1"/>
  <c r="AK326" i="1" s="1"/>
  <c r="O327" i="1"/>
  <c r="Q327" i="1" s="1"/>
  <c r="S327" i="1" s="1"/>
  <c r="U327" i="1" s="1"/>
  <c r="W327" i="1" s="1"/>
  <c r="Y327" i="1" s="1"/>
  <c r="AA327" i="1" s="1"/>
  <c r="AC327" i="1" s="1"/>
  <c r="AE327" i="1" s="1"/>
  <c r="AG327" i="1" s="1"/>
  <c r="AI327" i="1" s="1"/>
  <c r="AK327" i="1" s="1"/>
  <c r="O328" i="1"/>
  <c r="Q328" i="1" s="1"/>
  <c r="S328" i="1" s="1"/>
  <c r="U328" i="1" s="1"/>
  <c r="W328" i="1" s="1"/>
  <c r="Y328" i="1" s="1"/>
  <c r="AA328" i="1" s="1"/>
  <c r="AC328" i="1" s="1"/>
  <c r="AE328" i="1" s="1"/>
  <c r="AG328" i="1" s="1"/>
  <c r="AI328" i="1" s="1"/>
  <c r="AK328" i="1" s="1"/>
  <c r="O329" i="1"/>
  <c r="Q329" i="1" s="1"/>
  <c r="S329" i="1" s="1"/>
  <c r="U329" i="1" s="1"/>
  <c r="W329" i="1" s="1"/>
  <c r="Y329" i="1" s="1"/>
  <c r="AA329" i="1" s="1"/>
  <c r="AC329" i="1" s="1"/>
  <c r="AE329" i="1" s="1"/>
  <c r="AG329" i="1" s="1"/>
  <c r="AI329" i="1" s="1"/>
  <c r="AK329" i="1" s="1"/>
  <c r="O330" i="1"/>
  <c r="Q330" i="1" s="1"/>
  <c r="S330" i="1" s="1"/>
  <c r="U330" i="1" s="1"/>
  <c r="W330" i="1" s="1"/>
  <c r="Y330" i="1" s="1"/>
  <c r="AA330" i="1" s="1"/>
  <c r="AC330" i="1" s="1"/>
  <c r="AE330" i="1" s="1"/>
  <c r="AG330" i="1" s="1"/>
  <c r="AI330" i="1" s="1"/>
  <c r="AK330" i="1" s="1"/>
  <c r="O331" i="1"/>
  <c r="Q331" i="1" s="1"/>
  <c r="S331" i="1" s="1"/>
  <c r="U331" i="1" s="1"/>
  <c r="W331" i="1" s="1"/>
  <c r="Y331" i="1" s="1"/>
  <c r="AA331" i="1" s="1"/>
  <c r="AC331" i="1" s="1"/>
  <c r="AE331" i="1" s="1"/>
  <c r="AG331" i="1" s="1"/>
  <c r="AI331" i="1" s="1"/>
  <c r="AK331" i="1" s="1"/>
  <c r="O332" i="1"/>
  <c r="Q332" i="1" s="1"/>
  <c r="S332" i="1" s="1"/>
  <c r="U332" i="1" s="1"/>
  <c r="W332" i="1" s="1"/>
  <c r="Y332" i="1" s="1"/>
  <c r="AA332" i="1" s="1"/>
  <c r="AC332" i="1" s="1"/>
  <c r="AE332" i="1" s="1"/>
  <c r="AG332" i="1" s="1"/>
  <c r="AI332" i="1" s="1"/>
  <c r="AK332" i="1" s="1"/>
  <c r="O333" i="1"/>
  <c r="Q333" i="1" s="1"/>
  <c r="S333" i="1" s="1"/>
  <c r="U333" i="1" s="1"/>
  <c r="W333" i="1" s="1"/>
  <c r="Y333" i="1" s="1"/>
  <c r="AA333" i="1" s="1"/>
  <c r="AC333" i="1" s="1"/>
  <c r="AE333" i="1" s="1"/>
  <c r="AG333" i="1" s="1"/>
  <c r="AI333" i="1" s="1"/>
  <c r="AK333" i="1" s="1"/>
  <c r="O334" i="1"/>
  <c r="Q334" i="1" s="1"/>
  <c r="S334" i="1" s="1"/>
  <c r="U334" i="1" s="1"/>
  <c r="W334" i="1" s="1"/>
  <c r="Y334" i="1" s="1"/>
  <c r="AA334" i="1" s="1"/>
  <c r="AC334" i="1" s="1"/>
  <c r="AE334" i="1" s="1"/>
  <c r="AG334" i="1" s="1"/>
  <c r="AI334" i="1" s="1"/>
  <c r="AK334" i="1" s="1"/>
  <c r="O335" i="1"/>
  <c r="Q335" i="1" s="1"/>
  <c r="S335" i="1" s="1"/>
  <c r="U335" i="1" s="1"/>
  <c r="W335" i="1" s="1"/>
  <c r="Y335" i="1" s="1"/>
  <c r="AA335" i="1" s="1"/>
  <c r="AC335" i="1" s="1"/>
  <c r="AE335" i="1" s="1"/>
  <c r="AG335" i="1" s="1"/>
  <c r="AI335" i="1" s="1"/>
  <c r="AK335" i="1" s="1"/>
  <c r="O336" i="1"/>
  <c r="Q336" i="1" s="1"/>
  <c r="S336" i="1" s="1"/>
  <c r="U336" i="1" s="1"/>
  <c r="W336" i="1" s="1"/>
  <c r="Y336" i="1" s="1"/>
  <c r="AA336" i="1" s="1"/>
  <c r="AC336" i="1" s="1"/>
  <c r="AE336" i="1" s="1"/>
  <c r="AG336" i="1" s="1"/>
  <c r="AI336" i="1" s="1"/>
  <c r="AK336" i="1" s="1"/>
  <c r="O337" i="1"/>
  <c r="Q337" i="1" s="1"/>
  <c r="S337" i="1" s="1"/>
  <c r="U337" i="1" s="1"/>
  <c r="W337" i="1" s="1"/>
  <c r="Y337" i="1" s="1"/>
  <c r="AA337" i="1" s="1"/>
  <c r="AC337" i="1" s="1"/>
  <c r="AE337" i="1" s="1"/>
  <c r="AG337" i="1" s="1"/>
  <c r="AI337" i="1" s="1"/>
  <c r="AK337" i="1" s="1"/>
  <c r="O338" i="1"/>
  <c r="Q338" i="1" s="1"/>
  <c r="S338" i="1" s="1"/>
  <c r="U338" i="1" s="1"/>
  <c r="W338" i="1" s="1"/>
  <c r="Y338" i="1" s="1"/>
  <c r="AA338" i="1" s="1"/>
  <c r="AC338" i="1" s="1"/>
  <c r="AE338" i="1" s="1"/>
  <c r="AG338" i="1" s="1"/>
  <c r="AI338" i="1" s="1"/>
  <c r="AK338" i="1" s="1"/>
  <c r="O339" i="1"/>
  <c r="Q339" i="1" s="1"/>
  <c r="S339" i="1" s="1"/>
  <c r="U339" i="1" s="1"/>
  <c r="W339" i="1" s="1"/>
  <c r="Y339" i="1" s="1"/>
  <c r="AA339" i="1" s="1"/>
  <c r="AC339" i="1" s="1"/>
  <c r="AE339" i="1" s="1"/>
  <c r="AG339" i="1" s="1"/>
  <c r="AI339" i="1" s="1"/>
  <c r="AK339" i="1" s="1"/>
  <c r="O340" i="1"/>
  <c r="Q340" i="1" s="1"/>
  <c r="S340" i="1" s="1"/>
  <c r="U340" i="1" s="1"/>
  <c r="W340" i="1" s="1"/>
  <c r="Y340" i="1" s="1"/>
  <c r="AA340" i="1" s="1"/>
  <c r="AC340" i="1" s="1"/>
  <c r="AE340" i="1" s="1"/>
  <c r="AG340" i="1" s="1"/>
  <c r="AI340" i="1" s="1"/>
  <c r="AK340" i="1" s="1"/>
  <c r="O341" i="1"/>
  <c r="Q341" i="1" s="1"/>
  <c r="S341" i="1" s="1"/>
  <c r="U341" i="1" s="1"/>
  <c r="W341" i="1" s="1"/>
  <c r="Y341" i="1" s="1"/>
  <c r="AA341" i="1" s="1"/>
  <c r="AC341" i="1" s="1"/>
  <c r="AE341" i="1" s="1"/>
  <c r="AG341" i="1" s="1"/>
  <c r="AI341" i="1" s="1"/>
  <c r="AK341" i="1" s="1"/>
  <c r="O342" i="1"/>
  <c r="Q342" i="1" s="1"/>
  <c r="S342" i="1" s="1"/>
  <c r="U342" i="1" s="1"/>
  <c r="W342" i="1" s="1"/>
  <c r="Y342" i="1" s="1"/>
  <c r="AA342" i="1" s="1"/>
  <c r="AC342" i="1" s="1"/>
  <c r="AE342" i="1" s="1"/>
  <c r="AG342" i="1" s="1"/>
  <c r="AI342" i="1" s="1"/>
  <c r="AK342" i="1" s="1"/>
  <c r="O343" i="1"/>
  <c r="Q343" i="1" s="1"/>
  <c r="S343" i="1" s="1"/>
  <c r="U343" i="1" s="1"/>
  <c r="W343" i="1" s="1"/>
  <c r="Y343" i="1" s="1"/>
  <c r="AA343" i="1" s="1"/>
  <c r="AC343" i="1" s="1"/>
  <c r="AE343" i="1" s="1"/>
  <c r="AG343" i="1" s="1"/>
  <c r="AI343" i="1" s="1"/>
  <c r="AK343" i="1" s="1"/>
  <c r="O344" i="1"/>
  <c r="Q344" i="1" s="1"/>
  <c r="S344" i="1" s="1"/>
  <c r="U344" i="1" s="1"/>
  <c r="W344" i="1" s="1"/>
  <c r="Y344" i="1" s="1"/>
  <c r="AA344" i="1" s="1"/>
  <c r="AC344" i="1" s="1"/>
  <c r="AE344" i="1" s="1"/>
  <c r="AG344" i="1" s="1"/>
  <c r="AI344" i="1" s="1"/>
  <c r="AK344" i="1" s="1"/>
  <c r="O345" i="1"/>
  <c r="Q345" i="1" s="1"/>
  <c r="S345" i="1" s="1"/>
  <c r="U345" i="1" s="1"/>
  <c r="W345" i="1" s="1"/>
  <c r="Y345" i="1" s="1"/>
  <c r="AA345" i="1" s="1"/>
  <c r="AC345" i="1" s="1"/>
  <c r="AE345" i="1" s="1"/>
  <c r="AG345" i="1" s="1"/>
  <c r="AI345" i="1" s="1"/>
  <c r="AK345" i="1" s="1"/>
  <c r="O346" i="1"/>
  <c r="Q346" i="1" s="1"/>
  <c r="S346" i="1" s="1"/>
  <c r="U346" i="1" s="1"/>
  <c r="W346" i="1" s="1"/>
  <c r="Y346" i="1" s="1"/>
  <c r="AA346" i="1" s="1"/>
  <c r="AC346" i="1" s="1"/>
  <c r="AE346" i="1" s="1"/>
  <c r="AG346" i="1" s="1"/>
  <c r="AI346" i="1" s="1"/>
  <c r="AK346" i="1" s="1"/>
  <c r="O347" i="1"/>
  <c r="Q347" i="1" s="1"/>
  <c r="S347" i="1" s="1"/>
  <c r="U347" i="1" s="1"/>
  <c r="W347" i="1" s="1"/>
  <c r="Y347" i="1" s="1"/>
  <c r="AA347" i="1" s="1"/>
  <c r="AC347" i="1" s="1"/>
  <c r="AE347" i="1" s="1"/>
  <c r="AG347" i="1" s="1"/>
  <c r="AI347" i="1" s="1"/>
  <c r="AK347" i="1" s="1"/>
  <c r="O348" i="1"/>
  <c r="Q348" i="1" s="1"/>
  <c r="S348" i="1" s="1"/>
  <c r="U348" i="1" s="1"/>
  <c r="W348" i="1" s="1"/>
  <c r="Y348" i="1" s="1"/>
  <c r="AA348" i="1" s="1"/>
  <c r="AC348" i="1" s="1"/>
  <c r="AE348" i="1" s="1"/>
  <c r="AG348" i="1" s="1"/>
  <c r="AI348" i="1" s="1"/>
  <c r="AK348" i="1" s="1"/>
  <c r="O349" i="1"/>
  <c r="Q349" i="1" s="1"/>
  <c r="S349" i="1" s="1"/>
  <c r="U349" i="1" s="1"/>
  <c r="W349" i="1" s="1"/>
  <c r="Y349" i="1" s="1"/>
  <c r="AA349" i="1" s="1"/>
  <c r="AC349" i="1" s="1"/>
  <c r="AE349" i="1" s="1"/>
  <c r="AG349" i="1" s="1"/>
  <c r="AI349" i="1" s="1"/>
  <c r="AK349" i="1" s="1"/>
  <c r="O350" i="1"/>
  <c r="Q350" i="1" s="1"/>
  <c r="S350" i="1" s="1"/>
  <c r="U350" i="1" s="1"/>
  <c r="W350" i="1" s="1"/>
  <c r="Y350" i="1" s="1"/>
  <c r="AA350" i="1" s="1"/>
  <c r="AC350" i="1" s="1"/>
  <c r="AE350" i="1" s="1"/>
  <c r="AG350" i="1" s="1"/>
  <c r="AI350" i="1" s="1"/>
  <c r="AK350" i="1" s="1"/>
  <c r="O351" i="1"/>
  <c r="Q351" i="1" s="1"/>
  <c r="S351" i="1" s="1"/>
  <c r="U351" i="1" s="1"/>
  <c r="W351" i="1" s="1"/>
  <c r="Y351" i="1" s="1"/>
  <c r="AA351" i="1" s="1"/>
  <c r="AC351" i="1" s="1"/>
  <c r="AE351" i="1" s="1"/>
  <c r="AG351" i="1" s="1"/>
  <c r="AI351" i="1" s="1"/>
  <c r="AK351" i="1" s="1"/>
  <c r="O352" i="1"/>
  <c r="Q352" i="1" s="1"/>
  <c r="S352" i="1" s="1"/>
  <c r="U352" i="1" s="1"/>
  <c r="W352" i="1" s="1"/>
  <c r="Y352" i="1" s="1"/>
  <c r="AA352" i="1" s="1"/>
  <c r="AC352" i="1" s="1"/>
  <c r="AE352" i="1" s="1"/>
  <c r="AG352" i="1" s="1"/>
  <c r="AI352" i="1" s="1"/>
  <c r="AK352" i="1" s="1"/>
  <c r="O353" i="1"/>
  <c r="Q353" i="1" s="1"/>
  <c r="S353" i="1" s="1"/>
  <c r="U353" i="1" s="1"/>
  <c r="W353" i="1" s="1"/>
  <c r="Y353" i="1" s="1"/>
  <c r="AA353" i="1" s="1"/>
  <c r="AC353" i="1" s="1"/>
  <c r="AE353" i="1" s="1"/>
  <c r="AG353" i="1" s="1"/>
  <c r="AI353" i="1" s="1"/>
  <c r="AK353" i="1" s="1"/>
  <c r="O354" i="1"/>
  <c r="Q354" i="1" s="1"/>
  <c r="S354" i="1" s="1"/>
  <c r="U354" i="1" s="1"/>
  <c r="W354" i="1" s="1"/>
  <c r="Y354" i="1" s="1"/>
  <c r="AA354" i="1" s="1"/>
  <c r="AC354" i="1" s="1"/>
  <c r="AE354" i="1" s="1"/>
  <c r="AG354" i="1" s="1"/>
  <c r="AI354" i="1" s="1"/>
  <c r="AK354" i="1" s="1"/>
  <c r="O355" i="1"/>
  <c r="Q355" i="1" s="1"/>
  <c r="S355" i="1" s="1"/>
  <c r="U355" i="1" s="1"/>
  <c r="W355" i="1" s="1"/>
  <c r="Y355" i="1" s="1"/>
  <c r="AA355" i="1" s="1"/>
  <c r="AC355" i="1" s="1"/>
  <c r="AE355" i="1" s="1"/>
  <c r="AG355" i="1" s="1"/>
  <c r="AI355" i="1" s="1"/>
  <c r="AK355" i="1" s="1"/>
  <c r="O356" i="1"/>
  <c r="Q356" i="1" s="1"/>
  <c r="S356" i="1" s="1"/>
  <c r="U356" i="1" s="1"/>
  <c r="W356" i="1" s="1"/>
  <c r="Y356" i="1" s="1"/>
  <c r="AA356" i="1" s="1"/>
  <c r="AC356" i="1" s="1"/>
  <c r="AE356" i="1" s="1"/>
  <c r="AG356" i="1" s="1"/>
  <c r="AI356" i="1" s="1"/>
  <c r="AK356" i="1" s="1"/>
  <c r="O357" i="1"/>
  <c r="Q357" i="1" s="1"/>
  <c r="S357" i="1" s="1"/>
  <c r="U357" i="1" s="1"/>
  <c r="W357" i="1" s="1"/>
  <c r="Y357" i="1" s="1"/>
  <c r="AA357" i="1" s="1"/>
  <c r="AC357" i="1" s="1"/>
  <c r="AE357" i="1" s="1"/>
  <c r="AG357" i="1" s="1"/>
  <c r="AI357" i="1" s="1"/>
  <c r="AK357" i="1" s="1"/>
  <c r="O358" i="1"/>
  <c r="Q358" i="1" s="1"/>
  <c r="S358" i="1" s="1"/>
  <c r="U358" i="1" s="1"/>
  <c r="W358" i="1" s="1"/>
  <c r="Y358" i="1" s="1"/>
  <c r="AA358" i="1" s="1"/>
  <c r="AC358" i="1" s="1"/>
  <c r="AE358" i="1" s="1"/>
  <c r="AG358" i="1" s="1"/>
  <c r="AI358" i="1" s="1"/>
  <c r="AK358" i="1" s="1"/>
  <c r="O359" i="1"/>
  <c r="Q359" i="1" s="1"/>
  <c r="S359" i="1" s="1"/>
  <c r="U359" i="1" s="1"/>
  <c r="W359" i="1" s="1"/>
  <c r="Y359" i="1" s="1"/>
  <c r="AA359" i="1" s="1"/>
  <c r="AC359" i="1" s="1"/>
  <c r="AE359" i="1" s="1"/>
  <c r="AG359" i="1" s="1"/>
  <c r="AI359" i="1" s="1"/>
  <c r="AK359" i="1" s="1"/>
  <c r="O360" i="1"/>
  <c r="Q360" i="1" s="1"/>
  <c r="S360" i="1" s="1"/>
  <c r="U360" i="1" s="1"/>
  <c r="W360" i="1" s="1"/>
  <c r="Y360" i="1" s="1"/>
  <c r="AA360" i="1" s="1"/>
  <c r="AC360" i="1" s="1"/>
  <c r="AE360" i="1" s="1"/>
  <c r="AG360" i="1" s="1"/>
  <c r="AI360" i="1" s="1"/>
  <c r="AK360" i="1" s="1"/>
  <c r="O361" i="1"/>
  <c r="Q361" i="1" s="1"/>
  <c r="S361" i="1" s="1"/>
  <c r="U361" i="1" s="1"/>
  <c r="W361" i="1" s="1"/>
  <c r="Y361" i="1" s="1"/>
  <c r="AA361" i="1" s="1"/>
  <c r="AC361" i="1" s="1"/>
  <c r="AE361" i="1" s="1"/>
  <c r="AG361" i="1" s="1"/>
  <c r="AI361" i="1" s="1"/>
  <c r="AK361" i="1" s="1"/>
  <c r="O362" i="1"/>
  <c r="Q362" i="1" s="1"/>
  <c r="S362" i="1" s="1"/>
  <c r="U362" i="1" s="1"/>
  <c r="W362" i="1" s="1"/>
  <c r="Y362" i="1" s="1"/>
  <c r="AA362" i="1" s="1"/>
  <c r="AC362" i="1" s="1"/>
  <c r="AE362" i="1" s="1"/>
  <c r="AG362" i="1" s="1"/>
  <c r="AI362" i="1" s="1"/>
  <c r="AK362" i="1" s="1"/>
  <c r="O363" i="1"/>
  <c r="Q363" i="1" s="1"/>
  <c r="S363" i="1" s="1"/>
  <c r="U363" i="1" s="1"/>
  <c r="W363" i="1" s="1"/>
  <c r="Y363" i="1" s="1"/>
  <c r="AA363" i="1" s="1"/>
  <c r="AC363" i="1" s="1"/>
  <c r="AE363" i="1" s="1"/>
  <c r="AG363" i="1" s="1"/>
  <c r="AI363" i="1" s="1"/>
  <c r="AK363" i="1" s="1"/>
  <c r="O364" i="1"/>
  <c r="Q364" i="1" s="1"/>
  <c r="S364" i="1" s="1"/>
  <c r="U364" i="1" s="1"/>
  <c r="W364" i="1" s="1"/>
  <c r="Y364" i="1" s="1"/>
  <c r="AA364" i="1" s="1"/>
  <c r="AC364" i="1" s="1"/>
  <c r="AE364" i="1" s="1"/>
  <c r="AG364" i="1" s="1"/>
  <c r="AI364" i="1" s="1"/>
  <c r="AK364" i="1" s="1"/>
  <c r="O365" i="1"/>
  <c r="Q365" i="1" s="1"/>
  <c r="S365" i="1" s="1"/>
  <c r="U365" i="1" s="1"/>
  <c r="W365" i="1" s="1"/>
  <c r="Y365" i="1" s="1"/>
  <c r="AA365" i="1" s="1"/>
  <c r="AC365" i="1" s="1"/>
  <c r="AE365" i="1" s="1"/>
  <c r="AG365" i="1" s="1"/>
  <c r="AI365" i="1" s="1"/>
  <c r="AK365" i="1" s="1"/>
  <c r="O366" i="1"/>
  <c r="Q366" i="1" s="1"/>
  <c r="S366" i="1" s="1"/>
  <c r="U366" i="1" s="1"/>
  <c r="W366" i="1" s="1"/>
  <c r="Y366" i="1" s="1"/>
  <c r="AA366" i="1" s="1"/>
  <c r="AC366" i="1" s="1"/>
  <c r="AE366" i="1" s="1"/>
  <c r="AG366" i="1" s="1"/>
  <c r="AI366" i="1" s="1"/>
  <c r="AK366" i="1" s="1"/>
  <c r="O367" i="1"/>
  <c r="Q367" i="1" s="1"/>
  <c r="S367" i="1" s="1"/>
  <c r="U367" i="1" s="1"/>
  <c r="W367" i="1" s="1"/>
  <c r="Y367" i="1" s="1"/>
  <c r="AA367" i="1" s="1"/>
  <c r="AC367" i="1" s="1"/>
  <c r="AE367" i="1" s="1"/>
  <c r="AG367" i="1" s="1"/>
  <c r="AI367" i="1" s="1"/>
  <c r="AK367" i="1" s="1"/>
  <c r="O368" i="1"/>
  <c r="Q368" i="1" s="1"/>
  <c r="S368" i="1" s="1"/>
  <c r="U368" i="1" s="1"/>
  <c r="W368" i="1" s="1"/>
  <c r="Y368" i="1" s="1"/>
  <c r="AA368" i="1" s="1"/>
  <c r="AC368" i="1" s="1"/>
  <c r="AE368" i="1" s="1"/>
  <c r="AG368" i="1" s="1"/>
  <c r="AI368" i="1" s="1"/>
  <c r="AK368" i="1" s="1"/>
  <c r="O369" i="1"/>
  <c r="Q369" i="1" s="1"/>
  <c r="S369" i="1" s="1"/>
  <c r="U369" i="1" s="1"/>
  <c r="W369" i="1" s="1"/>
  <c r="Y369" i="1" s="1"/>
  <c r="AA369" i="1" s="1"/>
  <c r="AC369" i="1" s="1"/>
  <c r="AE369" i="1" s="1"/>
  <c r="AG369" i="1" s="1"/>
  <c r="AI369" i="1" s="1"/>
  <c r="AK369" i="1" s="1"/>
  <c r="O370" i="1"/>
  <c r="Q370" i="1" s="1"/>
  <c r="S370" i="1" s="1"/>
  <c r="U370" i="1" s="1"/>
  <c r="W370" i="1" s="1"/>
  <c r="Y370" i="1" s="1"/>
  <c r="AA370" i="1" s="1"/>
  <c r="AC370" i="1" s="1"/>
  <c r="AE370" i="1" s="1"/>
  <c r="AG370" i="1" s="1"/>
  <c r="AI370" i="1" s="1"/>
  <c r="AK370" i="1" s="1"/>
  <c r="O371" i="1"/>
  <c r="Q371" i="1" s="1"/>
  <c r="S371" i="1" s="1"/>
  <c r="U371" i="1" s="1"/>
  <c r="W371" i="1" s="1"/>
  <c r="Y371" i="1" s="1"/>
  <c r="AA371" i="1" s="1"/>
  <c r="AC371" i="1" s="1"/>
  <c r="AE371" i="1" s="1"/>
  <c r="AG371" i="1" s="1"/>
  <c r="AI371" i="1" s="1"/>
  <c r="AK371" i="1" s="1"/>
  <c r="O372" i="1"/>
  <c r="Q372" i="1" s="1"/>
  <c r="S372" i="1" s="1"/>
  <c r="U372" i="1" s="1"/>
  <c r="W372" i="1" s="1"/>
  <c r="Y372" i="1" s="1"/>
  <c r="AA372" i="1" s="1"/>
  <c r="AC372" i="1" s="1"/>
  <c r="AE372" i="1" s="1"/>
  <c r="AG372" i="1" s="1"/>
  <c r="AI372" i="1" s="1"/>
  <c r="AK372" i="1" s="1"/>
  <c r="O374" i="1"/>
  <c r="Q374" i="1" s="1"/>
  <c r="S374" i="1" s="1"/>
  <c r="U374" i="1" s="1"/>
  <c r="W374" i="1" s="1"/>
  <c r="Y374" i="1" s="1"/>
  <c r="AA374" i="1" s="1"/>
  <c r="AC374" i="1" s="1"/>
  <c r="AE374" i="1" s="1"/>
  <c r="AG374" i="1" s="1"/>
  <c r="AI374" i="1" s="1"/>
  <c r="AK374" i="1" s="1"/>
  <c r="O373" i="1"/>
  <c r="Q373" i="1" s="1"/>
  <c r="S373" i="1" s="1"/>
  <c r="U373" i="1" s="1"/>
  <c r="W373" i="1" s="1"/>
  <c r="Y373" i="1" s="1"/>
  <c r="AA373" i="1" s="1"/>
  <c r="AC373" i="1" s="1"/>
  <c r="AE373" i="1" s="1"/>
  <c r="AG373" i="1" s="1"/>
  <c r="AI373" i="1" s="1"/>
  <c r="AK373" i="1" s="1"/>
  <c r="O375" i="1"/>
  <c r="Q375" i="1" s="1"/>
  <c r="S375" i="1" s="1"/>
  <c r="U375" i="1" s="1"/>
  <c r="W375" i="1" s="1"/>
  <c r="Y375" i="1" s="1"/>
  <c r="AA375" i="1" s="1"/>
  <c r="AC375" i="1" s="1"/>
  <c r="AE375" i="1" s="1"/>
  <c r="AG375" i="1" s="1"/>
  <c r="AI375" i="1" s="1"/>
  <c r="AK375" i="1" s="1"/>
  <c r="O376" i="1"/>
  <c r="Q376" i="1" s="1"/>
  <c r="S376" i="1" s="1"/>
  <c r="U376" i="1" s="1"/>
  <c r="W376" i="1" s="1"/>
  <c r="Y376" i="1" s="1"/>
  <c r="AA376" i="1" s="1"/>
  <c r="AC376" i="1" s="1"/>
  <c r="AE376" i="1" s="1"/>
  <c r="AG376" i="1" s="1"/>
  <c r="AI376" i="1" s="1"/>
  <c r="AK376" i="1" s="1"/>
  <c r="O377" i="1"/>
  <c r="Q377" i="1" s="1"/>
  <c r="S377" i="1" s="1"/>
  <c r="U377" i="1" s="1"/>
  <c r="W377" i="1" s="1"/>
  <c r="Y377" i="1" s="1"/>
  <c r="AA377" i="1" s="1"/>
  <c r="AC377" i="1" s="1"/>
  <c r="AE377" i="1" s="1"/>
  <c r="AG377" i="1" s="1"/>
  <c r="AI377" i="1" s="1"/>
  <c r="AK377" i="1" s="1"/>
  <c r="O378" i="1"/>
  <c r="Q378" i="1" s="1"/>
  <c r="S378" i="1" s="1"/>
  <c r="U378" i="1" s="1"/>
  <c r="W378" i="1" s="1"/>
  <c r="Y378" i="1" s="1"/>
  <c r="AA378" i="1" s="1"/>
  <c r="AC378" i="1" s="1"/>
  <c r="AE378" i="1" s="1"/>
  <c r="AG378" i="1" s="1"/>
  <c r="AI378" i="1" s="1"/>
  <c r="AK378" i="1" s="1"/>
  <c r="O379" i="1"/>
  <c r="Q379" i="1" s="1"/>
  <c r="S379" i="1" s="1"/>
  <c r="U379" i="1" s="1"/>
  <c r="W379" i="1" s="1"/>
  <c r="Y379" i="1" s="1"/>
  <c r="AA379" i="1" s="1"/>
  <c r="AC379" i="1" s="1"/>
  <c r="AE379" i="1" s="1"/>
  <c r="AG379" i="1" s="1"/>
  <c r="AI379" i="1" s="1"/>
  <c r="AK379" i="1" s="1"/>
  <c r="O380" i="1"/>
  <c r="Q380" i="1" s="1"/>
  <c r="S380" i="1" s="1"/>
  <c r="U380" i="1" s="1"/>
  <c r="W380" i="1" s="1"/>
  <c r="Y380" i="1" s="1"/>
  <c r="AA380" i="1" s="1"/>
  <c r="AC380" i="1" s="1"/>
  <c r="AE380" i="1" s="1"/>
  <c r="AG380" i="1" s="1"/>
  <c r="AI380" i="1" s="1"/>
  <c r="AK380" i="1" s="1"/>
  <c r="O381" i="1"/>
  <c r="Q381" i="1" s="1"/>
  <c r="S381" i="1" s="1"/>
  <c r="U381" i="1" s="1"/>
  <c r="W381" i="1" s="1"/>
  <c r="Y381" i="1" s="1"/>
  <c r="AA381" i="1" s="1"/>
  <c r="AC381" i="1" s="1"/>
  <c r="AE381" i="1" s="1"/>
  <c r="AG381" i="1" s="1"/>
  <c r="AI381" i="1" s="1"/>
  <c r="AK381" i="1" s="1"/>
  <c r="O382" i="1"/>
  <c r="Q382" i="1" s="1"/>
  <c r="S382" i="1" s="1"/>
  <c r="U382" i="1" s="1"/>
  <c r="W382" i="1" s="1"/>
  <c r="Y382" i="1" s="1"/>
  <c r="AA382" i="1" s="1"/>
  <c r="AC382" i="1" s="1"/>
  <c r="AE382" i="1" s="1"/>
  <c r="AG382" i="1" s="1"/>
  <c r="AI382" i="1" s="1"/>
  <c r="AK382" i="1" s="1"/>
  <c r="O383" i="1"/>
  <c r="Q383" i="1" s="1"/>
  <c r="S383" i="1" s="1"/>
  <c r="U383" i="1" s="1"/>
  <c r="W383" i="1" s="1"/>
  <c r="Y383" i="1" s="1"/>
  <c r="AA383" i="1" s="1"/>
  <c r="AC383" i="1" s="1"/>
  <c r="AE383" i="1" s="1"/>
  <c r="AG383" i="1" s="1"/>
  <c r="AI383" i="1" s="1"/>
  <c r="AK383" i="1" s="1"/>
  <c r="O384" i="1"/>
  <c r="Q384" i="1" s="1"/>
  <c r="S384" i="1" s="1"/>
  <c r="U384" i="1" s="1"/>
  <c r="W384" i="1" s="1"/>
  <c r="Y384" i="1" s="1"/>
  <c r="AA384" i="1" s="1"/>
  <c r="AC384" i="1" s="1"/>
  <c r="AE384" i="1" s="1"/>
  <c r="AG384" i="1" s="1"/>
  <c r="AI384" i="1" s="1"/>
  <c r="AK384" i="1" s="1"/>
  <c r="O385" i="1"/>
  <c r="Q385" i="1" s="1"/>
  <c r="S385" i="1" s="1"/>
  <c r="U385" i="1" s="1"/>
  <c r="W385" i="1" s="1"/>
  <c r="Y385" i="1" s="1"/>
  <c r="AA385" i="1" s="1"/>
  <c r="AC385" i="1" s="1"/>
  <c r="AE385" i="1" s="1"/>
  <c r="AG385" i="1" s="1"/>
  <c r="AI385" i="1" s="1"/>
  <c r="AK385" i="1" s="1"/>
  <c r="O386" i="1"/>
  <c r="Q386" i="1" s="1"/>
  <c r="S386" i="1" s="1"/>
  <c r="U386" i="1" s="1"/>
  <c r="W386" i="1" s="1"/>
  <c r="Y386" i="1" s="1"/>
  <c r="AA386" i="1" s="1"/>
  <c r="AC386" i="1" s="1"/>
  <c r="AE386" i="1" s="1"/>
  <c r="AG386" i="1" s="1"/>
  <c r="AI386" i="1" s="1"/>
  <c r="AK386" i="1" s="1"/>
  <c r="O387" i="1"/>
  <c r="Q387" i="1" s="1"/>
  <c r="S387" i="1" s="1"/>
  <c r="U387" i="1" s="1"/>
  <c r="W387" i="1" s="1"/>
  <c r="Y387" i="1" s="1"/>
  <c r="AA387" i="1" s="1"/>
  <c r="AC387" i="1" s="1"/>
  <c r="AE387" i="1" s="1"/>
  <c r="AG387" i="1" s="1"/>
  <c r="AI387" i="1" s="1"/>
  <c r="AK387" i="1" s="1"/>
  <c r="O388" i="1"/>
  <c r="Q388" i="1" s="1"/>
  <c r="S388" i="1" s="1"/>
  <c r="U388" i="1" s="1"/>
  <c r="W388" i="1" s="1"/>
  <c r="Y388" i="1" s="1"/>
  <c r="AA388" i="1" s="1"/>
  <c r="AC388" i="1" s="1"/>
  <c r="AE388" i="1" s="1"/>
  <c r="AG388" i="1" s="1"/>
  <c r="AI388" i="1" s="1"/>
  <c r="AK388" i="1" s="1"/>
  <c r="O389" i="1"/>
  <c r="Q389" i="1" s="1"/>
  <c r="S389" i="1" s="1"/>
  <c r="U389" i="1" s="1"/>
  <c r="W389" i="1" s="1"/>
  <c r="Y389" i="1" s="1"/>
  <c r="AA389" i="1" s="1"/>
  <c r="AC389" i="1" s="1"/>
  <c r="AE389" i="1" s="1"/>
  <c r="AG389" i="1" s="1"/>
  <c r="AI389" i="1" s="1"/>
  <c r="AK389" i="1" s="1"/>
  <c r="O390" i="1"/>
  <c r="Q390" i="1" s="1"/>
  <c r="S390" i="1" s="1"/>
  <c r="U390" i="1" s="1"/>
  <c r="W390" i="1" s="1"/>
  <c r="Y390" i="1" s="1"/>
  <c r="AA390" i="1" s="1"/>
  <c r="AC390" i="1" s="1"/>
  <c r="AE390" i="1" s="1"/>
  <c r="AG390" i="1" s="1"/>
  <c r="AI390" i="1" s="1"/>
  <c r="AK390" i="1" s="1"/>
  <c r="O391" i="1"/>
  <c r="Q391" i="1" s="1"/>
  <c r="S391" i="1" s="1"/>
  <c r="U391" i="1" s="1"/>
  <c r="W391" i="1" s="1"/>
  <c r="Y391" i="1" s="1"/>
  <c r="AA391" i="1" s="1"/>
  <c r="AC391" i="1" s="1"/>
  <c r="AE391" i="1" s="1"/>
  <c r="AG391" i="1" s="1"/>
  <c r="AI391" i="1" s="1"/>
  <c r="AK391" i="1" s="1"/>
  <c r="O392" i="1"/>
  <c r="Q392" i="1" s="1"/>
  <c r="S392" i="1" s="1"/>
  <c r="U392" i="1" s="1"/>
  <c r="W392" i="1" s="1"/>
  <c r="Y392" i="1" s="1"/>
  <c r="AA392" i="1" s="1"/>
  <c r="AC392" i="1" s="1"/>
  <c r="AE392" i="1" s="1"/>
  <c r="AG392" i="1" s="1"/>
  <c r="AI392" i="1" s="1"/>
  <c r="AK392" i="1" s="1"/>
  <c r="O393" i="1"/>
  <c r="Q393" i="1" s="1"/>
  <c r="S393" i="1" s="1"/>
  <c r="U393" i="1" s="1"/>
  <c r="W393" i="1" s="1"/>
  <c r="Y393" i="1" s="1"/>
  <c r="AA393" i="1" s="1"/>
  <c r="AC393" i="1" s="1"/>
  <c r="AE393" i="1" s="1"/>
  <c r="AG393" i="1" s="1"/>
  <c r="AI393" i="1" s="1"/>
  <c r="AK393" i="1" s="1"/>
  <c r="O394" i="1"/>
  <c r="Q394" i="1" s="1"/>
  <c r="S394" i="1" s="1"/>
  <c r="U394" i="1" s="1"/>
  <c r="W394" i="1" s="1"/>
  <c r="Y394" i="1" s="1"/>
  <c r="AA394" i="1" s="1"/>
  <c r="AC394" i="1" s="1"/>
  <c r="AE394" i="1" s="1"/>
  <c r="AG394" i="1" s="1"/>
  <c r="AI394" i="1" s="1"/>
  <c r="AK394" i="1" s="1"/>
  <c r="O395" i="1"/>
  <c r="Q395" i="1" s="1"/>
  <c r="S395" i="1" s="1"/>
  <c r="U395" i="1" s="1"/>
  <c r="W395" i="1" s="1"/>
  <c r="Y395" i="1" s="1"/>
  <c r="AA395" i="1" s="1"/>
  <c r="AC395" i="1" s="1"/>
  <c r="AE395" i="1" s="1"/>
  <c r="AG395" i="1" s="1"/>
  <c r="AI395" i="1" s="1"/>
  <c r="AK395" i="1" s="1"/>
  <c r="O396" i="1"/>
  <c r="Q396" i="1" s="1"/>
  <c r="S396" i="1" s="1"/>
  <c r="U396" i="1" s="1"/>
  <c r="W396" i="1" s="1"/>
  <c r="Y396" i="1" s="1"/>
  <c r="AA396" i="1" s="1"/>
  <c r="AC396" i="1" s="1"/>
  <c r="AE396" i="1" s="1"/>
  <c r="AG396" i="1" s="1"/>
  <c r="AI396" i="1" s="1"/>
  <c r="AK396" i="1" s="1"/>
  <c r="O397" i="1"/>
  <c r="Q397" i="1" s="1"/>
  <c r="S397" i="1" s="1"/>
  <c r="U397" i="1" s="1"/>
  <c r="W397" i="1" s="1"/>
  <c r="Y397" i="1" s="1"/>
  <c r="AA397" i="1" s="1"/>
  <c r="AC397" i="1" s="1"/>
  <c r="AE397" i="1" s="1"/>
  <c r="AG397" i="1" s="1"/>
  <c r="AI397" i="1" s="1"/>
  <c r="AK397" i="1" s="1"/>
  <c r="O398" i="1"/>
  <c r="Q398" i="1" s="1"/>
  <c r="S398" i="1" s="1"/>
  <c r="U398" i="1" s="1"/>
  <c r="W398" i="1" s="1"/>
  <c r="Y398" i="1" s="1"/>
  <c r="AA398" i="1" s="1"/>
  <c r="AC398" i="1" s="1"/>
  <c r="AE398" i="1" s="1"/>
  <c r="AG398" i="1" s="1"/>
  <c r="AI398" i="1" s="1"/>
  <c r="AK398" i="1" s="1"/>
  <c r="O399" i="1"/>
  <c r="Q399" i="1" s="1"/>
  <c r="S399" i="1" s="1"/>
  <c r="U399" i="1" s="1"/>
  <c r="W399" i="1" s="1"/>
  <c r="Y399" i="1" s="1"/>
  <c r="AA399" i="1" s="1"/>
  <c r="AC399" i="1" s="1"/>
  <c r="AE399" i="1" s="1"/>
  <c r="AG399" i="1" s="1"/>
  <c r="AI399" i="1" s="1"/>
  <c r="AK399" i="1" s="1"/>
  <c r="O400" i="1"/>
  <c r="Q400" i="1" s="1"/>
  <c r="S400" i="1" s="1"/>
  <c r="U400" i="1" s="1"/>
  <c r="W400" i="1" s="1"/>
  <c r="Y400" i="1" s="1"/>
  <c r="AA400" i="1" s="1"/>
  <c r="AC400" i="1" s="1"/>
  <c r="AE400" i="1" s="1"/>
  <c r="AG400" i="1" s="1"/>
  <c r="AI400" i="1" s="1"/>
  <c r="AK400" i="1" s="1"/>
  <c r="O401" i="1"/>
  <c r="Q401" i="1" s="1"/>
  <c r="S401" i="1" s="1"/>
  <c r="U401" i="1" s="1"/>
  <c r="W401" i="1" s="1"/>
  <c r="Y401" i="1" s="1"/>
  <c r="AA401" i="1" s="1"/>
  <c r="AC401" i="1" s="1"/>
  <c r="AE401" i="1" s="1"/>
  <c r="AG401" i="1" s="1"/>
  <c r="AI401" i="1" s="1"/>
  <c r="AK401" i="1" s="1"/>
  <c r="O402" i="1"/>
  <c r="Q402" i="1" s="1"/>
  <c r="S402" i="1" s="1"/>
  <c r="U402" i="1" s="1"/>
  <c r="W402" i="1" s="1"/>
  <c r="Y402" i="1" s="1"/>
  <c r="AA402" i="1" s="1"/>
  <c r="AC402" i="1" s="1"/>
  <c r="AE402" i="1" s="1"/>
  <c r="AG402" i="1" s="1"/>
  <c r="AI402" i="1" s="1"/>
  <c r="AK402" i="1" s="1"/>
  <c r="O403" i="1"/>
  <c r="Q403" i="1" s="1"/>
  <c r="S403" i="1" s="1"/>
  <c r="U403" i="1" s="1"/>
  <c r="W403" i="1" s="1"/>
  <c r="Y403" i="1" s="1"/>
  <c r="AA403" i="1" s="1"/>
  <c r="AC403" i="1" s="1"/>
  <c r="AE403" i="1" s="1"/>
  <c r="AG403" i="1" s="1"/>
  <c r="AI403" i="1" s="1"/>
  <c r="AK403" i="1" s="1"/>
  <c r="O404" i="1"/>
  <c r="Q404" i="1" s="1"/>
  <c r="S404" i="1" s="1"/>
  <c r="U404" i="1" s="1"/>
  <c r="W404" i="1" s="1"/>
  <c r="Y404" i="1" s="1"/>
  <c r="AA404" i="1" s="1"/>
  <c r="AC404" i="1" s="1"/>
  <c r="AE404" i="1" s="1"/>
  <c r="AG404" i="1" s="1"/>
  <c r="AI404" i="1" s="1"/>
  <c r="AK404" i="1" s="1"/>
  <c r="O405" i="1"/>
  <c r="Q405" i="1" s="1"/>
  <c r="S405" i="1" s="1"/>
  <c r="U405" i="1" s="1"/>
  <c r="W405" i="1" s="1"/>
  <c r="Y405" i="1" s="1"/>
  <c r="AA405" i="1" s="1"/>
  <c r="AC405" i="1" s="1"/>
  <c r="AE405" i="1" s="1"/>
  <c r="AG405" i="1" s="1"/>
  <c r="AI405" i="1" s="1"/>
  <c r="AK405" i="1" s="1"/>
  <c r="O406" i="1"/>
  <c r="Q406" i="1" s="1"/>
  <c r="S406" i="1" s="1"/>
  <c r="U406" i="1" s="1"/>
  <c r="W406" i="1" s="1"/>
  <c r="Y406" i="1" s="1"/>
  <c r="AA406" i="1" s="1"/>
  <c r="AC406" i="1" s="1"/>
  <c r="AE406" i="1" s="1"/>
  <c r="AG406" i="1" s="1"/>
  <c r="AI406" i="1" s="1"/>
  <c r="AK406" i="1" s="1"/>
  <c r="O407" i="1"/>
  <c r="Q407" i="1" s="1"/>
  <c r="S407" i="1" s="1"/>
  <c r="U407" i="1" s="1"/>
  <c r="W407" i="1" s="1"/>
  <c r="Y407" i="1" s="1"/>
  <c r="AA407" i="1" s="1"/>
  <c r="AC407" i="1" s="1"/>
  <c r="AE407" i="1" s="1"/>
  <c r="AG407" i="1" s="1"/>
  <c r="AI407" i="1" s="1"/>
  <c r="AK407" i="1" s="1"/>
  <c r="O408" i="1"/>
  <c r="Q408" i="1" s="1"/>
  <c r="S408" i="1" s="1"/>
  <c r="U408" i="1" s="1"/>
  <c r="W408" i="1" s="1"/>
  <c r="Y408" i="1" s="1"/>
  <c r="AA408" i="1" s="1"/>
  <c r="AC408" i="1" s="1"/>
  <c r="AE408" i="1" s="1"/>
  <c r="AG408" i="1" s="1"/>
  <c r="AI408" i="1" s="1"/>
  <c r="AK408" i="1" s="1"/>
  <c r="O409" i="1"/>
  <c r="Q409" i="1" s="1"/>
  <c r="S409" i="1" s="1"/>
  <c r="U409" i="1" s="1"/>
  <c r="W409" i="1" s="1"/>
  <c r="Y409" i="1" s="1"/>
  <c r="AA409" i="1" s="1"/>
  <c r="AC409" i="1" s="1"/>
  <c r="AE409" i="1" s="1"/>
  <c r="AG409" i="1" s="1"/>
  <c r="AI409" i="1" s="1"/>
  <c r="AK409" i="1" s="1"/>
  <c r="O410" i="1"/>
  <c r="Q410" i="1" s="1"/>
  <c r="S410" i="1" s="1"/>
  <c r="U410" i="1" s="1"/>
  <c r="W410" i="1" s="1"/>
  <c r="Y410" i="1" s="1"/>
  <c r="AA410" i="1" s="1"/>
  <c r="AC410" i="1" s="1"/>
  <c r="AE410" i="1" s="1"/>
  <c r="AG410" i="1" s="1"/>
  <c r="AI410" i="1" s="1"/>
  <c r="AK410" i="1" s="1"/>
  <c r="O411" i="1"/>
  <c r="Q411" i="1" s="1"/>
  <c r="S411" i="1" s="1"/>
  <c r="U411" i="1" s="1"/>
  <c r="W411" i="1" s="1"/>
  <c r="Y411" i="1" s="1"/>
  <c r="AA411" i="1" s="1"/>
  <c r="AC411" i="1" s="1"/>
  <c r="AE411" i="1" s="1"/>
  <c r="AG411" i="1" s="1"/>
  <c r="AI411" i="1" s="1"/>
  <c r="AK411" i="1" s="1"/>
  <c r="O412" i="1"/>
  <c r="Q412" i="1" s="1"/>
  <c r="S412" i="1" s="1"/>
  <c r="U412" i="1" s="1"/>
  <c r="W412" i="1" s="1"/>
  <c r="Y412" i="1" s="1"/>
  <c r="AA412" i="1" s="1"/>
  <c r="AC412" i="1" s="1"/>
  <c r="AE412" i="1" s="1"/>
  <c r="AG412" i="1" s="1"/>
  <c r="AI412" i="1" s="1"/>
  <c r="AK412" i="1" s="1"/>
  <c r="O413" i="1"/>
  <c r="Q413" i="1" s="1"/>
  <c r="S413" i="1" s="1"/>
  <c r="U413" i="1" s="1"/>
  <c r="W413" i="1" s="1"/>
  <c r="Y413" i="1" s="1"/>
  <c r="AA413" i="1" s="1"/>
  <c r="AC413" i="1" s="1"/>
  <c r="AE413" i="1" s="1"/>
  <c r="AG413" i="1" s="1"/>
  <c r="AI413" i="1" s="1"/>
  <c r="AK413" i="1" s="1"/>
  <c r="O414" i="1"/>
  <c r="Q414" i="1" s="1"/>
  <c r="S414" i="1" s="1"/>
  <c r="U414" i="1" s="1"/>
  <c r="W414" i="1" s="1"/>
  <c r="Y414" i="1" s="1"/>
  <c r="AA414" i="1" s="1"/>
  <c r="AC414" i="1" s="1"/>
  <c r="AE414" i="1" s="1"/>
  <c r="AG414" i="1" s="1"/>
  <c r="AI414" i="1" s="1"/>
  <c r="AK414" i="1" s="1"/>
  <c r="O415" i="1"/>
  <c r="Q415" i="1" s="1"/>
  <c r="S415" i="1" s="1"/>
  <c r="U415" i="1" s="1"/>
  <c r="W415" i="1" s="1"/>
  <c r="Y415" i="1" s="1"/>
  <c r="AA415" i="1" s="1"/>
  <c r="AC415" i="1" s="1"/>
  <c r="AE415" i="1" s="1"/>
  <c r="AG415" i="1" s="1"/>
  <c r="AI415" i="1" s="1"/>
  <c r="AK415" i="1" s="1"/>
  <c r="O416" i="1"/>
  <c r="Q416" i="1" s="1"/>
  <c r="S416" i="1" s="1"/>
  <c r="U416" i="1" s="1"/>
  <c r="W416" i="1" s="1"/>
  <c r="Y416" i="1" s="1"/>
  <c r="AA416" i="1" s="1"/>
  <c r="AC416" i="1" s="1"/>
  <c r="AE416" i="1" s="1"/>
  <c r="AG416" i="1" s="1"/>
  <c r="AI416" i="1" s="1"/>
  <c r="AK416" i="1" s="1"/>
  <c r="O417" i="1"/>
  <c r="Q417" i="1" s="1"/>
  <c r="S417" i="1" s="1"/>
  <c r="U417" i="1" s="1"/>
  <c r="W417" i="1" s="1"/>
  <c r="Y417" i="1" s="1"/>
  <c r="AA417" i="1" s="1"/>
  <c r="AC417" i="1" s="1"/>
  <c r="AE417" i="1" s="1"/>
  <c r="AG417" i="1" s="1"/>
  <c r="AI417" i="1" s="1"/>
  <c r="AK417" i="1" s="1"/>
  <c r="O418" i="1"/>
  <c r="Q418" i="1" s="1"/>
  <c r="S418" i="1" s="1"/>
  <c r="U418" i="1" s="1"/>
  <c r="W418" i="1" s="1"/>
  <c r="Y418" i="1" s="1"/>
  <c r="AA418" i="1" s="1"/>
  <c r="AC418" i="1" s="1"/>
  <c r="AE418" i="1" s="1"/>
  <c r="AG418" i="1" s="1"/>
  <c r="AI418" i="1" s="1"/>
  <c r="AK418" i="1" s="1"/>
  <c r="O419" i="1"/>
  <c r="Q419" i="1" s="1"/>
  <c r="S419" i="1" s="1"/>
  <c r="U419" i="1" s="1"/>
  <c r="W419" i="1" s="1"/>
  <c r="Y419" i="1" s="1"/>
  <c r="AA419" i="1" s="1"/>
  <c r="AC419" i="1" s="1"/>
  <c r="AE419" i="1" s="1"/>
  <c r="AG419" i="1" s="1"/>
  <c r="AI419" i="1" s="1"/>
  <c r="AK419" i="1" s="1"/>
  <c r="O420" i="1"/>
  <c r="Q420" i="1" s="1"/>
  <c r="S420" i="1" s="1"/>
  <c r="U420" i="1" s="1"/>
  <c r="W420" i="1" s="1"/>
  <c r="Y420" i="1" s="1"/>
  <c r="AA420" i="1" s="1"/>
  <c r="AC420" i="1" s="1"/>
  <c r="AE420" i="1" s="1"/>
  <c r="AG420" i="1" s="1"/>
  <c r="AI420" i="1" s="1"/>
  <c r="AK420" i="1" s="1"/>
  <c r="O421" i="1"/>
  <c r="Q421" i="1" s="1"/>
  <c r="S421" i="1" s="1"/>
  <c r="U421" i="1" s="1"/>
  <c r="W421" i="1" s="1"/>
  <c r="Y421" i="1" s="1"/>
  <c r="AA421" i="1" s="1"/>
  <c r="AC421" i="1" s="1"/>
  <c r="AE421" i="1" s="1"/>
  <c r="AG421" i="1" s="1"/>
  <c r="AI421" i="1" s="1"/>
  <c r="AK421" i="1" s="1"/>
  <c r="O422" i="1"/>
  <c r="Q422" i="1" s="1"/>
  <c r="S422" i="1" s="1"/>
  <c r="U422" i="1" s="1"/>
  <c r="W422" i="1" s="1"/>
  <c r="Y422" i="1" s="1"/>
  <c r="AA422" i="1" s="1"/>
  <c r="AC422" i="1" s="1"/>
  <c r="AE422" i="1" s="1"/>
  <c r="AG422" i="1" s="1"/>
  <c r="AI422" i="1" s="1"/>
  <c r="AK422" i="1" s="1"/>
  <c r="O423" i="1"/>
  <c r="Q423" i="1" s="1"/>
  <c r="S423" i="1" s="1"/>
  <c r="U423" i="1" s="1"/>
  <c r="W423" i="1" s="1"/>
  <c r="Y423" i="1" s="1"/>
  <c r="AA423" i="1" s="1"/>
  <c r="AC423" i="1" s="1"/>
  <c r="AE423" i="1" s="1"/>
  <c r="AG423" i="1" s="1"/>
  <c r="AI423" i="1" s="1"/>
  <c r="AK423" i="1" s="1"/>
  <c r="O424" i="1"/>
  <c r="Q424" i="1" s="1"/>
  <c r="S424" i="1" s="1"/>
  <c r="U424" i="1" s="1"/>
  <c r="W424" i="1" s="1"/>
  <c r="Y424" i="1" s="1"/>
  <c r="AA424" i="1" s="1"/>
  <c r="AC424" i="1" s="1"/>
  <c r="AE424" i="1" s="1"/>
  <c r="AG424" i="1" s="1"/>
  <c r="AI424" i="1" s="1"/>
  <c r="AK424" i="1" s="1"/>
  <c r="O425" i="1"/>
  <c r="Q425" i="1" s="1"/>
  <c r="S425" i="1" s="1"/>
  <c r="U425" i="1" s="1"/>
  <c r="W425" i="1" s="1"/>
  <c r="Y425" i="1" s="1"/>
  <c r="AA425" i="1" s="1"/>
  <c r="AC425" i="1" s="1"/>
  <c r="AE425" i="1" s="1"/>
  <c r="AG425" i="1" s="1"/>
  <c r="AI425" i="1" s="1"/>
  <c r="AK425" i="1" s="1"/>
  <c r="O426" i="1"/>
  <c r="Q426" i="1" s="1"/>
  <c r="S426" i="1" s="1"/>
  <c r="U426" i="1" s="1"/>
  <c r="W426" i="1" s="1"/>
  <c r="Y426" i="1" s="1"/>
  <c r="AA426" i="1" s="1"/>
  <c r="AC426" i="1" s="1"/>
  <c r="AE426" i="1" s="1"/>
  <c r="AG426" i="1" s="1"/>
  <c r="AI426" i="1" s="1"/>
  <c r="AK426" i="1" s="1"/>
  <c r="O427" i="1"/>
  <c r="Q427" i="1" s="1"/>
  <c r="S427" i="1" s="1"/>
  <c r="U427" i="1" s="1"/>
  <c r="W427" i="1" s="1"/>
  <c r="Y427" i="1" s="1"/>
  <c r="AA427" i="1" s="1"/>
  <c r="AC427" i="1" s="1"/>
  <c r="AE427" i="1" s="1"/>
  <c r="AG427" i="1" s="1"/>
  <c r="AI427" i="1" s="1"/>
  <c r="AK427" i="1" s="1"/>
  <c r="O428" i="1"/>
  <c r="Q428" i="1" s="1"/>
  <c r="S428" i="1" s="1"/>
  <c r="U428" i="1" s="1"/>
  <c r="W428" i="1" s="1"/>
  <c r="Y428" i="1" s="1"/>
  <c r="AA428" i="1" s="1"/>
  <c r="AC428" i="1" s="1"/>
  <c r="AE428" i="1" s="1"/>
  <c r="AG428" i="1" s="1"/>
  <c r="AI428" i="1" s="1"/>
  <c r="AK428" i="1" s="1"/>
  <c r="O429" i="1"/>
  <c r="Q429" i="1" s="1"/>
  <c r="S429" i="1" s="1"/>
  <c r="U429" i="1" s="1"/>
  <c r="W429" i="1" s="1"/>
  <c r="Y429" i="1" s="1"/>
  <c r="AA429" i="1" s="1"/>
  <c r="AC429" i="1" s="1"/>
  <c r="AE429" i="1" s="1"/>
  <c r="AG429" i="1" s="1"/>
  <c r="AI429" i="1" s="1"/>
  <c r="AK429" i="1" s="1"/>
  <c r="O430" i="1"/>
  <c r="Q430" i="1" s="1"/>
  <c r="S430" i="1" s="1"/>
  <c r="U430" i="1" s="1"/>
  <c r="W430" i="1" s="1"/>
  <c r="Y430" i="1" s="1"/>
  <c r="AA430" i="1" s="1"/>
  <c r="AC430" i="1" s="1"/>
  <c r="AE430" i="1" s="1"/>
  <c r="AG430" i="1" s="1"/>
  <c r="AI430" i="1" s="1"/>
  <c r="AK430" i="1" s="1"/>
  <c r="O431" i="1"/>
  <c r="Q431" i="1" s="1"/>
  <c r="S431" i="1" s="1"/>
  <c r="U431" i="1" s="1"/>
  <c r="W431" i="1" s="1"/>
  <c r="Y431" i="1" s="1"/>
  <c r="AA431" i="1" s="1"/>
  <c r="AC431" i="1" s="1"/>
  <c r="AE431" i="1" s="1"/>
  <c r="AG431" i="1" s="1"/>
  <c r="AI431" i="1" s="1"/>
  <c r="AK431" i="1" s="1"/>
  <c r="O432" i="1"/>
  <c r="Q432" i="1" s="1"/>
  <c r="S432" i="1" s="1"/>
  <c r="U432" i="1" s="1"/>
  <c r="W432" i="1" s="1"/>
  <c r="Y432" i="1" s="1"/>
  <c r="AA432" i="1" s="1"/>
  <c r="AC432" i="1" s="1"/>
  <c r="AE432" i="1" s="1"/>
  <c r="AG432" i="1" s="1"/>
  <c r="AI432" i="1" s="1"/>
  <c r="AK432" i="1" s="1"/>
  <c r="O433" i="1"/>
  <c r="Q433" i="1" s="1"/>
  <c r="S433" i="1" s="1"/>
  <c r="U433" i="1" s="1"/>
  <c r="W433" i="1" s="1"/>
  <c r="Y433" i="1" s="1"/>
  <c r="AA433" i="1" s="1"/>
  <c r="AC433" i="1" s="1"/>
  <c r="AE433" i="1" s="1"/>
  <c r="AG433" i="1" s="1"/>
  <c r="AI433" i="1" s="1"/>
  <c r="AK433" i="1" s="1"/>
  <c r="O434" i="1"/>
  <c r="Q434" i="1" s="1"/>
  <c r="S434" i="1" s="1"/>
  <c r="U434" i="1" s="1"/>
  <c r="W434" i="1" s="1"/>
  <c r="Y434" i="1" s="1"/>
  <c r="AA434" i="1" s="1"/>
  <c r="AC434" i="1" s="1"/>
  <c r="AE434" i="1" s="1"/>
  <c r="AG434" i="1" s="1"/>
  <c r="AI434" i="1" s="1"/>
  <c r="AK434" i="1" s="1"/>
  <c r="O435" i="1"/>
  <c r="Q435" i="1" s="1"/>
  <c r="S435" i="1" s="1"/>
  <c r="U435" i="1" s="1"/>
  <c r="W435" i="1" s="1"/>
  <c r="Y435" i="1" s="1"/>
  <c r="AA435" i="1" s="1"/>
  <c r="AC435" i="1" s="1"/>
  <c r="AE435" i="1" s="1"/>
  <c r="AG435" i="1" s="1"/>
  <c r="AI435" i="1" s="1"/>
  <c r="AK435" i="1" s="1"/>
  <c r="O436" i="1"/>
  <c r="Q436" i="1" s="1"/>
  <c r="S436" i="1" s="1"/>
  <c r="U436" i="1" s="1"/>
  <c r="W436" i="1" s="1"/>
  <c r="Y436" i="1" s="1"/>
  <c r="AA436" i="1" s="1"/>
  <c r="AC436" i="1" s="1"/>
  <c r="AE436" i="1" s="1"/>
  <c r="AG436" i="1" s="1"/>
  <c r="AI436" i="1" s="1"/>
  <c r="AK436" i="1" s="1"/>
  <c r="O437" i="1"/>
  <c r="Q437" i="1" s="1"/>
  <c r="S437" i="1" s="1"/>
  <c r="U437" i="1" s="1"/>
  <c r="W437" i="1" s="1"/>
  <c r="Y437" i="1" s="1"/>
  <c r="AA437" i="1" s="1"/>
  <c r="AC437" i="1" s="1"/>
  <c r="AE437" i="1" s="1"/>
  <c r="AG437" i="1" s="1"/>
  <c r="AI437" i="1" s="1"/>
  <c r="AK437" i="1" s="1"/>
  <c r="O438" i="1"/>
  <c r="Q438" i="1" s="1"/>
  <c r="S438" i="1" s="1"/>
  <c r="U438" i="1" s="1"/>
  <c r="W438" i="1" s="1"/>
  <c r="Y438" i="1" s="1"/>
  <c r="AA438" i="1" s="1"/>
  <c r="AC438" i="1" s="1"/>
  <c r="AE438" i="1" s="1"/>
  <c r="AG438" i="1" s="1"/>
  <c r="AI438" i="1" s="1"/>
  <c r="AK438" i="1" s="1"/>
  <c r="O439" i="1"/>
  <c r="Q439" i="1" s="1"/>
  <c r="S439" i="1" s="1"/>
  <c r="U439" i="1" s="1"/>
  <c r="W439" i="1" s="1"/>
  <c r="Y439" i="1" s="1"/>
  <c r="AA439" i="1" s="1"/>
  <c r="AC439" i="1" s="1"/>
  <c r="AE439" i="1" s="1"/>
  <c r="AG439" i="1" s="1"/>
  <c r="AI439" i="1" s="1"/>
  <c r="AK439" i="1" s="1"/>
  <c r="O440" i="1"/>
  <c r="Q440" i="1" s="1"/>
  <c r="S440" i="1" s="1"/>
  <c r="U440" i="1" s="1"/>
  <c r="W440" i="1" s="1"/>
  <c r="Y440" i="1" s="1"/>
  <c r="AA440" i="1" s="1"/>
  <c r="AC440" i="1" s="1"/>
  <c r="AE440" i="1" s="1"/>
  <c r="AG440" i="1" s="1"/>
  <c r="AI440" i="1" s="1"/>
  <c r="AK440" i="1" s="1"/>
  <c r="O441" i="1"/>
  <c r="Q441" i="1" s="1"/>
  <c r="S441" i="1" s="1"/>
  <c r="U441" i="1" s="1"/>
  <c r="W441" i="1" s="1"/>
  <c r="Y441" i="1" s="1"/>
  <c r="AA441" i="1" s="1"/>
  <c r="AC441" i="1" s="1"/>
  <c r="AE441" i="1" s="1"/>
  <c r="AG441" i="1" s="1"/>
  <c r="AI441" i="1" s="1"/>
  <c r="AK441" i="1" s="1"/>
  <c r="O442" i="1"/>
  <c r="Q442" i="1" s="1"/>
  <c r="S442" i="1" s="1"/>
  <c r="U442" i="1" s="1"/>
  <c r="W442" i="1" s="1"/>
  <c r="Y442" i="1" s="1"/>
  <c r="AA442" i="1" s="1"/>
  <c r="AC442" i="1" s="1"/>
  <c r="AE442" i="1" s="1"/>
  <c r="AG442" i="1" s="1"/>
  <c r="AI442" i="1" s="1"/>
  <c r="AK442" i="1" s="1"/>
  <c r="O443" i="1"/>
  <c r="Q443" i="1" s="1"/>
  <c r="S443" i="1" s="1"/>
  <c r="U443" i="1" s="1"/>
  <c r="W443" i="1" s="1"/>
  <c r="Y443" i="1" s="1"/>
  <c r="AA443" i="1" s="1"/>
  <c r="AC443" i="1" s="1"/>
  <c r="AE443" i="1" s="1"/>
  <c r="AG443" i="1" s="1"/>
  <c r="AI443" i="1" s="1"/>
  <c r="AK443" i="1" s="1"/>
  <c r="O444" i="1"/>
  <c r="Q444" i="1" s="1"/>
  <c r="S444" i="1" s="1"/>
  <c r="U444" i="1" s="1"/>
  <c r="W444" i="1" s="1"/>
  <c r="Y444" i="1" s="1"/>
  <c r="AA444" i="1" s="1"/>
  <c r="AC444" i="1" s="1"/>
  <c r="AE444" i="1" s="1"/>
  <c r="AG444" i="1" s="1"/>
  <c r="AI444" i="1" s="1"/>
  <c r="AK444" i="1" s="1"/>
  <c r="O445" i="1"/>
  <c r="Q445" i="1" s="1"/>
  <c r="S445" i="1" s="1"/>
  <c r="U445" i="1" s="1"/>
  <c r="W445" i="1" s="1"/>
  <c r="Y445" i="1" s="1"/>
  <c r="AA445" i="1" s="1"/>
  <c r="AC445" i="1" s="1"/>
  <c r="AE445" i="1" s="1"/>
  <c r="AG445" i="1" s="1"/>
  <c r="AI445" i="1" s="1"/>
  <c r="AK445" i="1" s="1"/>
  <c r="O446" i="1"/>
  <c r="Q446" i="1" s="1"/>
  <c r="S446" i="1" s="1"/>
  <c r="U446" i="1" s="1"/>
  <c r="W446" i="1" s="1"/>
  <c r="Y446" i="1" s="1"/>
  <c r="AA446" i="1" s="1"/>
  <c r="AC446" i="1" s="1"/>
  <c r="AE446" i="1" s="1"/>
  <c r="AG446" i="1" s="1"/>
  <c r="AI446" i="1" s="1"/>
  <c r="AK446" i="1" s="1"/>
  <c r="O447" i="1"/>
  <c r="Q447" i="1" s="1"/>
  <c r="S447" i="1" s="1"/>
  <c r="U447" i="1" s="1"/>
  <c r="W447" i="1" s="1"/>
  <c r="Y447" i="1" s="1"/>
  <c r="AA447" i="1" s="1"/>
  <c r="AC447" i="1" s="1"/>
  <c r="AE447" i="1" s="1"/>
  <c r="AG447" i="1" s="1"/>
  <c r="AI447" i="1" s="1"/>
  <c r="AK447" i="1" s="1"/>
  <c r="O448" i="1"/>
  <c r="Q448" i="1" s="1"/>
  <c r="S448" i="1" s="1"/>
  <c r="U448" i="1" s="1"/>
  <c r="W448" i="1" s="1"/>
  <c r="Y448" i="1" s="1"/>
  <c r="AA448" i="1" s="1"/>
  <c r="AC448" i="1" s="1"/>
  <c r="AE448" i="1" s="1"/>
  <c r="AG448" i="1" s="1"/>
  <c r="AI448" i="1" s="1"/>
  <c r="AK448" i="1" s="1"/>
  <c r="O449" i="1"/>
  <c r="Q449" i="1" s="1"/>
  <c r="S449" i="1" s="1"/>
  <c r="U449" i="1" s="1"/>
  <c r="W449" i="1" s="1"/>
  <c r="Y449" i="1" s="1"/>
  <c r="AA449" i="1" s="1"/>
  <c r="AC449" i="1" s="1"/>
  <c r="AE449" i="1" s="1"/>
  <c r="AG449" i="1" s="1"/>
  <c r="AI449" i="1" s="1"/>
  <c r="AK449" i="1" s="1"/>
  <c r="O450" i="1"/>
  <c r="Q450" i="1" s="1"/>
  <c r="S450" i="1" s="1"/>
  <c r="U450" i="1" s="1"/>
  <c r="W450" i="1" s="1"/>
  <c r="Y450" i="1" s="1"/>
  <c r="AA450" i="1" s="1"/>
  <c r="AC450" i="1" s="1"/>
  <c r="AE450" i="1" s="1"/>
  <c r="AG450" i="1" s="1"/>
  <c r="AI450" i="1" s="1"/>
  <c r="AK450" i="1" s="1"/>
  <c r="O451" i="1"/>
  <c r="Q451" i="1" s="1"/>
  <c r="S451" i="1" s="1"/>
  <c r="U451" i="1" s="1"/>
  <c r="W451" i="1" s="1"/>
  <c r="Y451" i="1" s="1"/>
  <c r="AA451" i="1" s="1"/>
  <c r="AC451" i="1" s="1"/>
  <c r="AE451" i="1" s="1"/>
  <c r="AG451" i="1" s="1"/>
  <c r="AI451" i="1" s="1"/>
  <c r="AK451" i="1" s="1"/>
  <c r="O452" i="1"/>
  <c r="Q452" i="1" s="1"/>
  <c r="S452" i="1" s="1"/>
  <c r="U452" i="1" s="1"/>
  <c r="W452" i="1" s="1"/>
  <c r="Y452" i="1" s="1"/>
  <c r="AA452" i="1" s="1"/>
  <c r="AC452" i="1" s="1"/>
  <c r="AE452" i="1" s="1"/>
  <c r="AG452" i="1" s="1"/>
  <c r="AI452" i="1" s="1"/>
  <c r="AK452" i="1" s="1"/>
  <c r="O453" i="1"/>
  <c r="Q453" i="1" s="1"/>
  <c r="S453" i="1" s="1"/>
  <c r="U453" i="1" s="1"/>
  <c r="W453" i="1" s="1"/>
  <c r="Y453" i="1" s="1"/>
  <c r="AA453" i="1" s="1"/>
  <c r="AC453" i="1" s="1"/>
  <c r="AE453" i="1" s="1"/>
  <c r="AG453" i="1" s="1"/>
  <c r="AI453" i="1" s="1"/>
  <c r="AK453" i="1" s="1"/>
  <c r="O454" i="1"/>
  <c r="Q454" i="1" s="1"/>
  <c r="S454" i="1" s="1"/>
  <c r="U454" i="1" s="1"/>
  <c r="W454" i="1" s="1"/>
  <c r="Y454" i="1" s="1"/>
  <c r="AA454" i="1" s="1"/>
  <c r="AC454" i="1" s="1"/>
  <c r="AE454" i="1" s="1"/>
  <c r="AG454" i="1" s="1"/>
  <c r="AI454" i="1" s="1"/>
  <c r="AK454" i="1" s="1"/>
  <c r="O455" i="1"/>
  <c r="Q455" i="1" s="1"/>
  <c r="S455" i="1" s="1"/>
  <c r="U455" i="1" s="1"/>
  <c r="W455" i="1" s="1"/>
  <c r="Y455" i="1" s="1"/>
  <c r="AA455" i="1" s="1"/>
  <c r="AC455" i="1" s="1"/>
  <c r="AE455" i="1" s="1"/>
  <c r="AG455" i="1" s="1"/>
  <c r="AI455" i="1" s="1"/>
  <c r="AK455" i="1" s="1"/>
  <c r="O456" i="1"/>
  <c r="Q456" i="1" s="1"/>
  <c r="S456" i="1" s="1"/>
  <c r="U456" i="1" s="1"/>
  <c r="W456" i="1" s="1"/>
  <c r="Y456" i="1" s="1"/>
  <c r="AA456" i="1" s="1"/>
  <c r="AC456" i="1" s="1"/>
  <c r="AE456" i="1" s="1"/>
  <c r="AG456" i="1" s="1"/>
  <c r="AI456" i="1" s="1"/>
  <c r="AK456" i="1" s="1"/>
  <c r="O457" i="1"/>
  <c r="Q457" i="1" s="1"/>
  <c r="S457" i="1" s="1"/>
  <c r="U457" i="1" s="1"/>
  <c r="W457" i="1" s="1"/>
  <c r="Y457" i="1" s="1"/>
  <c r="AA457" i="1" s="1"/>
  <c r="AC457" i="1" s="1"/>
  <c r="AE457" i="1" s="1"/>
  <c r="AG457" i="1" s="1"/>
  <c r="AI457" i="1" s="1"/>
  <c r="AK457" i="1" s="1"/>
  <c r="O458" i="1"/>
  <c r="Q458" i="1" s="1"/>
  <c r="S458" i="1" s="1"/>
  <c r="U458" i="1" s="1"/>
  <c r="W458" i="1" s="1"/>
  <c r="Y458" i="1" s="1"/>
  <c r="AA458" i="1" s="1"/>
  <c r="AC458" i="1" s="1"/>
  <c r="AE458" i="1" s="1"/>
  <c r="AG458" i="1" s="1"/>
  <c r="AI458" i="1" s="1"/>
  <c r="AK458" i="1" s="1"/>
  <c r="O459" i="1"/>
  <c r="Q459" i="1" s="1"/>
  <c r="S459" i="1" s="1"/>
  <c r="U459" i="1" s="1"/>
  <c r="W459" i="1" s="1"/>
  <c r="Y459" i="1" s="1"/>
  <c r="AA459" i="1" s="1"/>
  <c r="AC459" i="1" s="1"/>
  <c r="AE459" i="1" s="1"/>
  <c r="AG459" i="1" s="1"/>
  <c r="AI459" i="1" s="1"/>
  <c r="AK459" i="1" s="1"/>
  <c r="O460" i="1"/>
  <c r="Q460" i="1" s="1"/>
  <c r="S460" i="1" s="1"/>
  <c r="U460" i="1" s="1"/>
  <c r="W460" i="1" s="1"/>
  <c r="Y460" i="1" s="1"/>
  <c r="AA460" i="1" s="1"/>
  <c r="AC460" i="1" s="1"/>
  <c r="AE460" i="1" s="1"/>
  <c r="AG460" i="1" s="1"/>
  <c r="AI460" i="1" s="1"/>
  <c r="AK460" i="1" s="1"/>
  <c r="O461" i="1"/>
  <c r="Q461" i="1" s="1"/>
  <c r="S461" i="1" s="1"/>
  <c r="U461" i="1" s="1"/>
  <c r="W461" i="1" s="1"/>
  <c r="Y461" i="1" s="1"/>
  <c r="AA461" i="1" s="1"/>
  <c r="AC461" i="1" s="1"/>
  <c r="AE461" i="1" s="1"/>
  <c r="AG461" i="1" s="1"/>
  <c r="AI461" i="1" s="1"/>
  <c r="AK461" i="1" s="1"/>
  <c r="O462" i="1"/>
  <c r="Q462" i="1" s="1"/>
  <c r="S462" i="1" s="1"/>
  <c r="U462" i="1" s="1"/>
  <c r="W462" i="1" s="1"/>
  <c r="Y462" i="1" s="1"/>
  <c r="AA462" i="1" s="1"/>
  <c r="AC462" i="1" s="1"/>
  <c r="AE462" i="1" s="1"/>
  <c r="AG462" i="1" s="1"/>
  <c r="AI462" i="1" s="1"/>
  <c r="AK462" i="1" s="1"/>
  <c r="O463" i="1"/>
  <c r="Q463" i="1" s="1"/>
  <c r="S463" i="1" s="1"/>
  <c r="U463" i="1" s="1"/>
  <c r="W463" i="1" s="1"/>
  <c r="Y463" i="1" s="1"/>
  <c r="AA463" i="1" s="1"/>
  <c r="AC463" i="1" s="1"/>
  <c r="AE463" i="1" s="1"/>
  <c r="AG463" i="1" s="1"/>
  <c r="AI463" i="1" s="1"/>
  <c r="AK463" i="1" s="1"/>
  <c r="O464" i="1"/>
  <c r="Q464" i="1" s="1"/>
  <c r="S464" i="1" s="1"/>
  <c r="U464" i="1" s="1"/>
  <c r="W464" i="1" s="1"/>
  <c r="Y464" i="1" s="1"/>
  <c r="AA464" i="1" s="1"/>
  <c r="AC464" i="1" s="1"/>
  <c r="AE464" i="1" s="1"/>
  <c r="AG464" i="1" s="1"/>
  <c r="AI464" i="1" s="1"/>
  <c r="AK464" i="1" s="1"/>
  <c r="O465" i="1"/>
  <c r="Q465" i="1" s="1"/>
  <c r="S465" i="1" s="1"/>
  <c r="U465" i="1" s="1"/>
  <c r="W465" i="1" s="1"/>
  <c r="Y465" i="1" s="1"/>
  <c r="AA465" i="1" s="1"/>
  <c r="AC465" i="1" s="1"/>
  <c r="AE465" i="1" s="1"/>
  <c r="AG465" i="1" s="1"/>
  <c r="AI465" i="1" s="1"/>
  <c r="AK465" i="1" s="1"/>
  <c r="O466" i="1"/>
  <c r="Q466" i="1" s="1"/>
  <c r="S466" i="1" s="1"/>
  <c r="U466" i="1" s="1"/>
  <c r="W466" i="1" s="1"/>
  <c r="Y466" i="1" s="1"/>
  <c r="AA466" i="1" s="1"/>
  <c r="AC466" i="1" s="1"/>
  <c r="AE466" i="1" s="1"/>
  <c r="AG466" i="1" s="1"/>
  <c r="AI466" i="1" s="1"/>
  <c r="AK466" i="1" s="1"/>
  <c r="O467" i="1"/>
  <c r="Q467" i="1" s="1"/>
  <c r="S467" i="1" s="1"/>
  <c r="U467" i="1" s="1"/>
  <c r="W467" i="1" s="1"/>
  <c r="Y467" i="1" s="1"/>
  <c r="AA467" i="1" s="1"/>
  <c r="AC467" i="1" s="1"/>
  <c r="AE467" i="1" s="1"/>
  <c r="AG467" i="1" s="1"/>
  <c r="AI467" i="1" s="1"/>
  <c r="AK467" i="1" s="1"/>
  <c r="O468" i="1"/>
  <c r="Q468" i="1" s="1"/>
  <c r="S468" i="1" s="1"/>
  <c r="U468" i="1" s="1"/>
  <c r="W468" i="1" s="1"/>
  <c r="Y468" i="1" s="1"/>
  <c r="AA468" i="1" s="1"/>
  <c r="AC468" i="1" s="1"/>
  <c r="AE468" i="1" s="1"/>
  <c r="AG468" i="1" s="1"/>
  <c r="AI468" i="1" s="1"/>
  <c r="AK468" i="1" s="1"/>
  <c r="O469" i="1"/>
  <c r="Q469" i="1" s="1"/>
  <c r="S469" i="1" s="1"/>
  <c r="U469" i="1" s="1"/>
  <c r="W469" i="1" s="1"/>
  <c r="Y469" i="1" s="1"/>
  <c r="AA469" i="1" s="1"/>
  <c r="AC469" i="1" s="1"/>
  <c r="AE469" i="1" s="1"/>
  <c r="AG469" i="1" s="1"/>
  <c r="AI469" i="1" s="1"/>
  <c r="AK469" i="1" s="1"/>
  <c r="O470" i="1"/>
  <c r="Q470" i="1" s="1"/>
  <c r="S470" i="1" s="1"/>
  <c r="U470" i="1" s="1"/>
  <c r="W470" i="1" s="1"/>
  <c r="Y470" i="1" s="1"/>
  <c r="AA470" i="1" s="1"/>
  <c r="AC470" i="1" s="1"/>
  <c r="AE470" i="1" s="1"/>
  <c r="AG470" i="1" s="1"/>
  <c r="AI470" i="1" s="1"/>
  <c r="AK470" i="1" s="1"/>
  <c r="O471" i="1"/>
  <c r="Q471" i="1" s="1"/>
  <c r="S471" i="1" s="1"/>
  <c r="U471" i="1" s="1"/>
  <c r="W471" i="1" s="1"/>
  <c r="Y471" i="1" s="1"/>
  <c r="AA471" i="1" s="1"/>
  <c r="AC471" i="1" s="1"/>
  <c r="AE471" i="1" s="1"/>
  <c r="AG471" i="1" s="1"/>
  <c r="AI471" i="1" s="1"/>
  <c r="AK471" i="1" s="1"/>
  <c r="O472" i="1"/>
  <c r="Q472" i="1" s="1"/>
  <c r="S472" i="1" s="1"/>
  <c r="U472" i="1" s="1"/>
  <c r="W472" i="1" s="1"/>
  <c r="Y472" i="1" s="1"/>
  <c r="AA472" i="1" s="1"/>
  <c r="AC472" i="1" s="1"/>
  <c r="AE472" i="1" s="1"/>
  <c r="AG472" i="1" s="1"/>
  <c r="AI472" i="1" s="1"/>
  <c r="AK472" i="1" s="1"/>
  <c r="O473" i="1"/>
  <c r="Q473" i="1" s="1"/>
  <c r="S473" i="1" s="1"/>
  <c r="U473" i="1" s="1"/>
  <c r="W473" i="1" s="1"/>
  <c r="Y473" i="1" s="1"/>
  <c r="AA473" i="1" s="1"/>
  <c r="AC473" i="1" s="1"/>
  <c r="AE473" i="1" s="1"/>
  <c r="AG473" i="1" s="1"/>
  <c r="AI473" i="1" s="1"/>
  <c r="AK473" i="1" s="1"/>
  <c r="O474" i="1"/>
  <c r="Q474" i="1" s="1"/>
  <c r="S474" i="1" s="1"/>
  <c r="U474" i="1" s="1"/>
  <c r="W474" i="1" s="1"/>
  <c r="Y474" i="1" s="1"/>
  <c r="AA474" i="1" s="1"/>
  <c r="AC474" i="1" s="1"/>
  <c r="AE474" i="1" s="1"/>
  <c r="AG474" i="1" s="1"/>
  <c r="AI474" i="1" s="1"/>
  <c r="AK474" i="1" s="1"/>
  <c r="O475" i="1"/>
  <c r="Q475" i="1" s="1"/>
  <c r="S475" i="1" s="1"/>
  <c r="U475" i="1" s="1"/>
  <c r="W475" i="1" s="1"/>
  <c r="Y475" i="1" s="1"/>
  <c r="AA475" i="1" s="1"/>
  <c r="AC475" i="1" s="1"/>
  <c r="AE475" i="1" s="1"/>
  <c r="AG475" i="1" s="1"/>
  <c r="AI475" i="1" s="1"/>
  <c r="AK475" i="1" s="1"/>
  <c r="O476" i="1"/>
  <c r="Q476" i="1" s="1"/>
  <c r="S476" i="1" s="1"/>
  <c r="U476" i="1" s="1"/>
  <c r="W476" i="1" s="1"/>
  <c r="Y476" i="1" s="1"/>
  <c r="AA476" i="1" s="1"/>
  <c r="AC476" i="1" s="1"/>
  <c r="AE476" i="1" s="1"/>
  <c r="AG476" i="1" s="1"/>
  <c r="AI476" i="1" s="1"/>
  <c r="AK476" i="1" s="1"/>
  <c r="O477" i="1"/>
  <c r="Q477" i="1" s="1"/>
  <c r="S477" i="1" s="1"/>
  <c r="U477" i="1" s="1"/>
  <c r="W477" i="1" s="1"/>
  <c r="Y477" i="1" s="1"/>
  <c r="AA477" i="1" s="1"/>
  <c r="AC477" i="1" s="1"/>
  <c r="AE477" i="1" s="1"/>
  <c r="AG477" i="1" s="1"/>
  <c r="AI477" i="1" s="1"/>
  <c r="AK477" i="1" s="1"/>
  <c r="O478" i="1"/>
  <c r="Q478" i="1" s="1"/>
  <c r="S478" i="1" s="1"/>
  <c r="U478" i="1" s="1"/>
  <c r="W478" i="1" s="1"/>
  <c r="Y478" i="1" s="1"/>
  <c r="AA478" i="1" s="1"/>
  <c r="AC478" i="1" s="1"/>
  <c r="AE478" i="1" s="1"/>
  <c r="AG478" i="1" s="1"/>
  <c r="AI478" i="1" s="1"/>
  <c r="AK478" i="1" s="1"/>
  <c r="O479" i="1"/>
  <c r="Q479" i="1" s="1"/>
  <c r="S479" i="1" s="1"/>
  <c r="U479" i="1" s="1"/>
  <c r="W479" i="1" s="1"/>
  <c r="Y479" i="1" s="1"/>
  <c r="AA479" i="1" s="1"/>
  <c r="AC479" i="1" s="1"/>
  <c r="AE479" i="1" s="1"/>
  <c r="AG479" i="1" s="1"/>
  <c r="AI479" i="1" s="1"/>
  <c r="AK479" i="1" s="1"/>
  <c r="O480" i="1"/>
  <c r="Q480" i="1" s="1"/>
  <c r="S480" i="1" s="1"/>
  <c r="U480" i="1" s="1"/>
  <c r="W480" i="1" s="1"/>
  <c r="Y480" i="1" s="1"/>
  <c r="AA480" i="1" s="1"/>
  <c r="AC480" i="1" s="1"/>
  <c r="AE480" i="1" s="1"/>
  <c r="AG480" i="1" s="1"/>
  <c r="AI480" i="1" s="1"/>
  <c r="AK480" i="1" s="1"/>
  <c r="O481" i="1"/>
  <c r="Q481" i="1" s="1"/>
  <c r="S481" i="1" s="1"/>
  <c r="U481" i="1" s="1"/>
  <c r="W481" i="1" s="1"/>
  <c r="Y481" i="1" s="1"/>
  <c r="AA481" i="1" s="1"/>
  <c r="AC481" i="1" s="1"/>
  <c r="AE481" i="1" s="1"/>
  <c r="AG481" i="1" s="1"/>
  <c r="AI481" i="1" s="1"/>
  <c r="AK481" i="1" s="1"/>
  <c r="O482" i="1"/>
  <c r="Q482" i="1" s="1"/>
  <c r="S482" i="1" s="1"/>
  <c r="U482" i="1" s="1"/>
  <c r="W482" i="1" s="1"/>
  <c r="Y482" i="1" s="1"/>
  <c r="AA482" i="1" s="1"/>
  <c r="AC482" i="1" s="1"/>
  <c r="AE482" i="1" s="1"/>
  <c r="AG482" i="1" s="1"/>
  <c r="AI482" i="1" s="1"/>
  <c r="AK482" i="1" s="1"/>
  <c r="O483" i="1"/>
  <c r="Q483" i="1" s="1"/>
  <c r="S483" i="1" s="1"/>
  <c r="U483" i="1" s="1"/>
  <c r="W483" i="1" s="1"/>
  <c r="Y483" i="1" s="1"/>
  <c r="AA483" i="1" s="1"/>
  <c r="AC483" i="1" s="1"/>
  <c r="AE483" i="1" s="1"/>
  <c r="AG483" i="1" s="1"/>
  <c r="AI483" i="1" s="1"/>
  <c r="AK483" i="1" s="1"/>
  <c r="O484" i="1"/>
  <c r="Q484" i="1" s="1"/>
  <c r="S484" i="1" s="1"/>
  <c r="U484" i="1" s="1"/>
  <c r="W484" i="1" s="1"/>
  <c r="Y484" i="1" s="1"/>
  <c r="AA484" i="1" s="1"/>
  <c r="AC484" i="1" s="1"/>
  <c r="AE484" i="1" s="1"/>
  <c r="AG484" i="1" s="1"/>
  <c r="AI484" i="1" s="1"/>
  <c r="AK484" i="1" s="1"/>
  <c r="O485" i="1"/>
  <c r="Q485" i="1" s="1"/>
  <c r="S485" i="1" s="1"/>
  <c r="U485" i="1" s="1"/>
  <c r="W485" i="1" s="1"/>
  <c r="Y485" i="1" s="1"/>
  <c r="AA485" i="1" s="1"/>
  <c r="AC485" i="1" s="1"/>
  <c r="AE485" i="1" s="1"/>
  <c r="AG485" i="1" s="1"/>
  <c r="AI485" i="1" s="1"/>
  <c r="AK485" i="1" s="1"/>
  <c r="O486" i="1"/>
  <c r="Q486" i="1" s="1"/>
  <c r="S486" i="1" s="1"/>
  <c r="U486" i="1" s="1"/>
  <c r="W486" i="1" s="1"/>
  <c r="Y486" i="1" s="1"/>
  <c r="AA486" i="1" s="1"/>
  <c r="AC486" i="1" s="1"/>
  <c r="AE486" i="1" s="1"/>
  <c r="AG486" i="1" s="1"/>
  <c r="AI486" i="1" s="1"/>
  <c r="AK486" i="1" s="1"/>
  <c r="O487" i="1"/>
  <c r="Q487" i="1" s="1"/>
  <c r="S487" i="1" s="1"/>
  <c r="U487" i="1" s="1"/>
  <c r="W487" i="1" s="1"/>
  <c r="Y487" i="1" s="1"/>
  <c r="AA487" i="1" s="1"/>
  <c r="AC487" i="1" s="1"/>
  <c r="AE487" i="1" s="1"/>
  <c r="AG487" i="1" s="1"/>
  <c r="AI487" i="1" s="1"/>
  <c r="AK487" i="1" s="1"/>
  <c r="O488" i="1"/>
  <c r="Q488" i="1" s="1"/>
  <c r="S488" i="1" s="1"/>
  <c r="U488" i="1" s="1"/>
  <c r="W488" i="1" s="1"/>
  <c r="Y488" i="1" s="1"/>
  <c r="AA488" i="1" s="1"/>
  <c r="AC488" i="1" s="1"/>
  <c r="AE488" i="1" s="1"/>
  <c r="AG488" i="1" s="1"/>
  <c r="AI488" i="1" s="1"/>
  <c r="AK488" i="1" s="1"/>
  <c r="O489" i="1"/>
  <c r="Q489" i="1" s="1"/>
  <c r="S489" i="1" s="1"/>
  <c r="U489" i="1" s="1"/>
  <c r="W489" i="1" s="1"/>
  <c r="Y489" i="1" s="1"/>
  <c r="AA489" i="1" s="1"/>
  <c r="AC489" i="1" s="1"/>
  <c r="AE489" i="1" s="1"/>
  <c r="AG489" i="1" s="1"/>
  <c r="AI489" i="1" s="1"/>
  <c r="AK489" i="1" s="1"/>
  <c r="O490" i="1"/>
  <c r="Q490" i="1" s="1"/>
  <c r="S490" i="1" s="1"/>
  <c r="U490" i="1" s="1"/>
  <c r="W490" i="1" s="1"/>
  <c r="Y490" i="1" s="1"/>
  <c r="AA490" i="1" s="1"/>
  <c r="AC490" i="1" s="1"/>
  <c r="AE490" i="1" s="1"/>
  <c r="AG490" i="1" s="1"/>
  <c r="AI490" i="1" s="1"/>
  <c r="AK490" i="1" s="1"/>
  <c r="O491" i="1"/>
  <c r="Q491" i="1" s="1"/>
  <c r="S491" i="1" s="1"/>
  <c r="U491" i="1" s="1"/>
  <c r="W491" i="1" s="1"/>
  <c r="Y491" i="1" s="1"/>
  <c r="AA491" i="1" s="1"/>
  <c r="AC491" i="1" s="1"/>
  <c r="AE491" i="1" s="1"/>
  <c r="AG491" i="1" s="1"/>
  <c r="AI491" i="1" s="1"/>
  <c r="AK491" i="1" s="1"/>
  <c r="O492" i="1"/>
  <c r="Q492" i="1" s="1"/>
  <c r="S492" i="1" s="1"/>
  <c r="U492" i="1" s="1"/>
  <c r="W492" i="1" s="1"/>
  <c r="Y492" i="1" s="1"/>
  <c r="AA492" i="1" s="1"/>
  <c r="AC492" i="1" s="1"/>
  <c r="AE492" i="1" s="1"/>
  <c r="AG492" i="1" s="1"/>
  <c r="AI492" i="1" s="1"/>
  <c r="AK492" i="1" s="1"/>
  <c r="O493" i="1"/>
  <c r="Q493" i="1" s="1"/>
  <c r="S493" i="1" s="1"/>
  <c r="U493" i="1" s="1"/>
  <c r="W493" i="1" s="1"/>
  <c r="Y493" i="1" s="1"/>
  <c r="AA493" i="1" s="1"/>
  <c r="AC493" i="1" s="1"/>
  <c r="AE493" i="1" s="1"/>
  <c r="AG493" i="1" s="1"/>
  <c r="AI493" i="1" s="1"/>
  <c r="AK493" i="1" s="1"/>
  <c r="O494" i="1"/>
  <c r="Q494" i="1" s="1"/>
  <c r="S494" i="1" s="1"/>
  <c r="U494" i="1" s="1"/>
  <c r="W494" i="1" s="1"/>
  <c r="Y494" i="1" s="1"/>
  <c r="AA494" i="1" s="1"/>
  <c r="AC494" i="1" s="1"/>
  <c r="AE494" i="1" s="1"/>
  <c r="AG494" i="1" s="1"/>
  <c r="AI494" i="1" s="1"/>
  <c r="AK494" i="1" s="1"/>
  <c r="O495" i="1"/>
  <c r="Q495" i="1" s="1"/>
  <c r="S495" i="1" s="1"/>
  <c r="U495" i="1" s="1"/>
  <c r="W495" i="1" s="1"/>
  <c r="Y495" i="1" s="1"/>
  <c r="AA495" i="1" s="1"/>
  <c r="AC495" i="1" s="1"/>
  <c r="AE495" i="1" s="1"/>
  <c r="AG495" i="1" s="1"/>
  <c r="AI495" i="1" s="1"/>
  <c r="AK495" i="1" s="1"/>
  <c r="O496" i="1"/>
  <c r="Q496" i="1" s="1"/>
  <c r="S496" i="1" s="1"/>
  <c r="U496" i="1" s="1"/>
  <c r="W496" i="1" s="1"/>
  <c r="Y496" i="1" s="1"/>
  <c r="AA496" i="1" s="1"/>
  <c r="AC496" i="1" s="1"/>
  <c r="AE496" i="1" s="1"/>
  <c r="AG496" i="1" s="1"/>
  <c r="AI496" i="1" s="1"/>
  <c r="AK496" i="1" s="1"/>
  <c r="O497" i="1"/>
  <c r="Q497" i="1" s="1"/>
  <c r="S497" i="1" s="1"/>
  <c r="U497" i="1" s="1"/>
  <c r="W497" i="1" s="1"/>
  <c r="Y497" i="1" s="1"/>
  <c r="AA497" i="1" s="1"/>
  <c r="AC497" i="1" s="1"/>
  <c r="AE497" i="1" s="1"/>
  <c r="AG497" i="1" s="1"/>
  <c r="AI497" i="1" s="1"/>
  <c r="AK497" i="1" s="1"/>
  <c r="O498" i="1"/>
  <c r="Q498" i="1" s="1"/>
  <c r="S498" i="1" s="1"/>
  <c r="U498" i="1" s="1"/>
  <c r="W498" i="1" s="1"/>
  <c r="Y498" i="1" s="1"/>
  <c r="AA498" i="1" s="1"/>
  <c r="AC498" i="1" s="1"/>
  <c r="AE498" i="1" s="1"/>
  <c r="AG498" i="1" s="1"/>
  <c r="AI498" i="1" s="1"/>
  <c r="AK498" i="1" s="1"/>
  <c r="O499" i="1"/>
  <c r="Q499" i="1" s="1"/>
  <c r="S499" i="1" s="1"/>
  <c r="U499" i="1" s="1"/>
  <c r="W499" i="1" s="1"/>
  <c r="Y499" i="1" s="1"/>
  <c r="AA499" i="1" s="1"/>
  <c r="AC499" i="1" s="1"/>
  <c r="AE499" i="1" s="1"/>
  <c r="AG499" i="1" s="1"/>
  <c r="AI499" i="1" s="1"/>
  <c r="AK499" i="1" s="1"/>
  <c r="O500" i="1"/>
  <c r="Q500" i="1" s="1"/>
  <c r="S500" i="1" s="1"/>
  <c r="U500" i="1" s="1"/>
  <c r="W500" i="1" s="1"/>
  <c r="Y500" i="1" s="1"/>
  <c r="AA500" i="1" s="1"/>
  <c r="AC500" i="1" s="1"/>
  <c r="AE500" i="1" s="1"/>
  <c r="AG500" i="1" s="1"/>
  <c r="AI500" i="1" s="1"/>
  <c r="AK500" i="1" s="1"/>
  <c r="O501" i="1"/>
  <c r="Q501" i="1" s="1"/>
  <c r="S501" i="1" s="1"/>
  <c r="U501" i="1" s="1"/>
  <c r="W501" i="1" s="1"/>
  <c r="Y501" i="1" s="1"/>
  <c r="AA501" i="1" s="1"/>
  <c r="AC501" i="1" s="1"/>
  <c r="AE501" i="1" s="1"/>
  <c r="AG501" i="1" s="1"/>
  <c r="AI501" i="1" s="1"/>
  <c r="AK501" i="1" s="1"/>
  <c r="O502" i="1"/>
  <c r="Q502" i="1" s="1"/>
  <c r="S502" i="1" s="1"/>
  <c r="U502" i="1" s="1"/>
  <c r="W502" i="1" s="1"/>
  <c r="Y502" i="1" s="1"/>
  <c r="AA502" i="1" s="1"/>
  <c r="AC502" i="1" s="1"/>
  <c r="AE502" i="1" s="1"/>
  <c r="AG502" i="1" s="1"/>
  <c r="AI502" i="1" s="1"/>
  <c r="AK502" i="1" s="1"/>
  <c r="O503" i="1"/>
  <c r="Q503" i="1" s="1"/>
  <c r="S503" i="1" s="1"/>
  <c r="U503" i="1" s="1"/>
  <c r="W503" i="1" s="1"/>
  <c r="Y503" i="1" s="1"/>
  <c r="AA503" i="1" s="1"/>
  <c r="AC503" i="1" s="1"/>
  <c r="AE503" i="1" s="1"/>
  <c r="AG503" i="1" s="1"/>
  <c r="AI503" i="1" s="1"/>
  <c r="AK503" i="1" s="1"/>
  <c r="O504" i="1"/>
  <c r="Q504" i="1" s="1"/>
  <c r="S504" i="1" s="1"/>
  <c r="U504" i="1" s="1"/>
  <c r="W504" i="1" s="1"/>
  <c r="Y504" i="1" s="1"/>
  <c r="AA504" i="1" s="1"/>
  <c r="AC504" i="1" s="1"/>
  <c r="AE504" i="1" s="1"/>
  <c r="AG504" i="1" s="1"/>
  <c r="AI504" i="1" s="1"/>
  <c r="AK504" i="1" s="1"/>
  <c r="O505" i="1"/>
  <c r="Q505" i="1" s="1"/>
  <c r="S505" i="1" s="1"/>
  <c r="U505" i="1" s="1"/>
  <c r="W505" i="1" s="1"/>
  <c r="Y505" i="1" s="1"/>
  <c r="AA505" i="1" s="1"/>
  <c r="AC505" i="1" s="1"/>
  <c r="AE505" i="1" s="1"/>
  <c r="AG505" i="1" s="1"/>
  <c r="AI505" i="1" s="1"/>
  <c r="AK505" i="1" s="1"/>
  <c r="O506" i="1"/>
  <c r="Q506" i="1" s="1"/>
  <c r="S506" i="1" s="1"/>
  <c r="U506" i="1" s="1"/>
  <c r="W506" i="1" s="1"/>
  <c r="Y506" i="1" s="1"/>
  <c r="AA506" i="1" s="1"/>
  <c r="AC506" i="1" s="1"/>
  <c r="AE506" i="1" s="1"/>
  <c r="AG506" i="1" s="1"/>
  <c r="AI506" i="1" s="1"/>
  <c r="AK506" i="1" s="1"/>
  <c r="O507" i="1"/>
  <c r="Q507" i="1" s="1"/>
  <c r="S507" i="1" s="1"/>
  <c r="U507" i="1" s="1"/>
  <c r="W507" i="1" s="1"/>
  <c r="Y507" i="1" s="1"/>
  <c r="AA507" i="1" s="1"/>
  <c r="AC507" i="1" s="1"/>
  <c r="AE507" i="1" s="1"/>
  <c r="AG507" i="1" s="1"/>
  <c r="AI507" i="1" s="1"/>
  <c r="AK507" i="1" s="1"/>
  <c r="O508" i="1"/>
  <c r="Q508" i="1" s="1"/>
  <c r="S508" i="1" s="1"/>
  <c r="U508" i="1" s="1"/>
  <c r="W508" i="1" s="1"/>
  <c r="Y508" i="1" s="1"/>
  <c r="AA508" i="1" s="1"/>
  <c r="AC508" i="1" s="1"/>
  <c r="AE508" i="1" s="1"/>
  <c r="AG508" i="1" s="1"/>
  <c r="AI508" i="1" s="1"/>
  <c r="AK508" i="1" s="1"/>
  <c r="O509" i="1"/>
  <c r="Q509" i="1" s="1"/>
  <c r="S509" i="1" s="1"/>
  <c r="U509" i="1" s="1"/>
  <c r="W509" i="1" s="1"/>
  <c r="Y509" i="1" s="1"/>
  <c r="AA509" i="1" s="1"/>
  <c r="AC509" i="1" s="1"/>
  <c r="AE509" i="1" s="1"/>
  <c r="AG509" i="1" s="1"/>
  <c r="AI509" i="1" s="1"/>
  <c r="AK509" i="1" s="1"/>
  <c r="O510" i="1"/>
  <c r="Q510" i="1" s="1"/>
  <c r="S510" i="1" s="1"/>
  <c r="U510" i="1" s="1"/>
  <c r="W510" i="1" s="1"/>
  <c r="Y510" i="1" s="1"/>
  <c r="AA510" i="1" s="1"/>
  <c r="AC510" i="1" s="1"/>
  <c r="AE510" i="1" s="1"/>
  <c r="AG510" i="1" s="1"/>
  <c r="AI510" i="1" s="1"/>
  <c r="AK510" i="1" s="1"/>
  <c r="O511" i="1"/>
  <c r="Q511" i="1" s="1"/>
  <c r="S511" i="1" s="1"/>
  <c r="U511" i="1" s="1"/>
  <c r="W511" i="1" s="1"/>
  <c r="Y511" i="1" s="1"/>
  <c r="AA511" i="1" s="1"/>
  <c r="AC511" i="1" s="1"/>
  <c r="AE511" i="1" s="1"/>
  <c r="AG511" i="1" s="1"/>
  <c r="AI511" i="1" s="1"/>
  <c r="AK511" i="1" s="1"/>
  <c r="O512" i="1"/>
  <c r="Q512" i="1" s="1"/>
  <c r="S512" i="1" s="1"/>
  <c r="U512" i="1" s="1"/>
  <c r="W512" i="1" s="1"/>
  <c r="Y512" i="1" s="1"/>
  <c r="AA512" i="1" s="1"/>
  <c r="AC512" i="1" s="1"/>
  <c r="AE512" i="1" s="1"/>
  <c r="AG512" i="1" s="1"/>
  <c r="AI512" i="1" s="1"/>
  <c r="AK512" i="1" s="1"/>
  <c r="O513" i="1"/>
  <c r="Q513" i="1" s="1"/>
  <c r="S513" i="1" s="1"/>
  <c r="U513" i="1" s="1"/>
  <c r="W513" i="1" s="1"/>
  <c r="Y513" i="1" s="1"/>
  <c r="AA513" i="1" s="1"/>
  <c r="AC513" i="1" s="1"/>
  <c r="AE513" i="1" s="1"/>
  <c r="AG513" i="1" s="1"/>
  <c r="AI513" i="1" s="1"/>
  <c r="AK513" i="1" s="1"/>
  <c r="O514" i="1"/>
  <c r="Q514" i="1" s="1"/>
  <c r="S514" i="1" s="1"/>
  <c r="U514" i="1" s="1"/>
  <c r="W514" i="1" s="1"/>
  <c r="Y514" i="1" s="1"/>
  <c r="AA514" i="1" s="1"/>
  <c r="AC514" i="1" s="1"/>
  <c r="AE514" i="1" s="1"/>
  <c r="AG514" i="1" s="1"/>
  <c r="AI514" i="1" s="1"/>
  <c r="AK514" i="1" s="1"/>
  <c r="O515" i="1"/>
  <c r="Q515" i="1" s="1"/>
  <c r="S515" i="1" s="1"/>
  <c r="U515" i="1" s="1"/>
  <c r="W515" i="1" s="1"/>
  <c r="Y515" i="1" s="1"/>
  <c r="AA515" i="1" s="1"/>
  <c r="AC515" i="1" s="1"/>
  <c r="AE515" i="1" s="1"/>
  <c r="AG515" i="1" s="1"/>
  <c r="AI515" i="1" s="1"/>
  <c r="AK515" i="1" s="1"/>
  <c r="O516" i="1"/>
  <c r="Q516" i="1" s="1"/>
  <c r="S516" i="1" s="1"/>
  <c r="U516" i="1" s="1"/>
  <c r="W516" i="1" s="1"/>
  <c r="Y516" i="1" s="1"/>
  <c r="AA516" i="1" s="1"/>
  <c r="AC516" i="1" s="1"/>
  <c r="AE516" i="1" s="1"/>
  <c r="AG516" i="1" s="1"/>
  <c r="AI516" i="1" s="1"/>
  <c r="AK516" i="1" s="1"/>
  <c r="O517" i="1"/>
  <c r="Q517" i="1" s="1"/>
  <c r="S517" i="1" s="1"/>
  <c r="U517" i="1" s="1"/>
  <c r="W517" i="1" s="1"/>
  <c r="Y517" i="1" s="1"/>
  <c r="AA517" i="1" s="1"/>
  <c r="AC517" i="1" s="1"/>
  <c r="AE517" i="1" s="1"/>
  <c r="AG517" i="1" s="1"/>
  <c r="AI517" i="1" s="1"/>
  <c r="AK517" i="1" s="1"/>
  <c r="O518" i="1"/>
  <c r="Q518" i="1" s="1"/>
  <c r="S518" i="1" s="1"/>
  <c r="U518" i="1" s="1"/>
  <c r="W518" i="1" s="1"/>
  <c r="Y518" i="1" s="1"/>
  <c r="AA518" i="1" s="1"/>
  <c r="AC518" i="1" s="1"/>
  <c r="AE518" i="1" s="1"/>
  <c r="AG518" i="1" s="1"/>
  <c r="AI518" i="1" s="1"/>
  <c r="AK518" i="1" s="1"/>
  <c r="O519" i="1"/>
  <c r="Q519" i="1" s="1"/>
  <c r="S519" i="1" s="1"/>
  <c r="U519" i="1" s="1"/>
  <c r="W519" i="1" s="1"/>
  <c r="Y519" i="1" s="1"/>
  <c r="AA519" i="1" s="1"/>
  <c r="AC519" i="1" s="1"/>
  <c r="AE519" i="1" s="1"/>
  <c r="AG519" i="1" s="1"/>
  <c r="AI519" i="1" s="1"/>
  <c r="AK519" i="1" s="1"/>
  <c r="O520" i="1"/>
  <c r="Q520" i="1" s="1"/>
  <c r="S520" i="1" s="1"/>
  <c r="U520" i="1" s="1"/>
  <c r="W520" i="1" s="1"/>
  <c r="Y520" i="1" s="1"/>
  <c r="AA520" i="1" s="1"/>
  <c r="AC520" i="1" s="1"/>
  <c r="AE520" i="1" s="1"/>
  <c r="AG520" i="1" s="1"/>
  <c r="AI520" i="1" s="1"/>
  <c r="AK520" i="1" s="1"/>
  <c r="O521" i="1"/>
  <c r="Q521" i="1" s="1"/>
  <c r="S521" i="1" s="1"/>
  <c r="U521" i="1" s="1"/>
  <c r="W521" i="1" s="1"/>
  <c r="Y521" i="1" s="1"/>
  <c r="AA521" i="1" s="1"/>
  <c r="AC521" i="1" s="1"/>
  <c r="AE521" i="1" s="1"/>
  <c r="AG521" i="1" s="1"/>
  <c r="AI521" i="1" s="1"/>
  <c r="AK521" i="1" s="1"/>
  <c r="O522" i="1"/>
  <c r="Q522" i="1" s="1"/>
  <c r="S522" i="1" s="1"/>
  <c r="U522" i="1" s="1"/>
  <c r="W522" i="1" s="1"/>
  <c r="Y522" i="1" s="1"/>
  <c r="AA522" i="1" s="1"/>
  <c r="AC522" i="1" s="1"/>
  <c r="AE522" i="1" s="1"/>
  <c r="AG522" i="1" s="1"/>
  <c r="AI522" i="1" s="1"/>
  <c r="AK522" i="1" s="1"/>
  <c r="O523" i="1"/>
  <c r="Q523" i="1" s="1"/>
  <c r="S523" i="1" s="1"/>
  <c r="U523" i="1" s="1"/>
  <c r="W523" i="1" s="1"/>
  <c r="Y523" i="1" s="1"/>
  <c r="AA523" i="1" s="1"/>
  <c r="AC523" i="1" s="1"/>
  <c r="AE523" i="1" s="1"/>
  <c r="AG523" i="1" s="1"/>
  <c r="AI523" i="1" s="1"/>
  <c r="AK523" i="1" s="1"/>
  <c r="O524" i="1"/>
  <c r="Q524" i="1" s="1"/>
  <c r="S524" i="1" s="1"/>
  <c r="U524" i="1" s="1"/>
  <c r="W524" i="1" s="1"/>
  <c r="Y524" i="1" s="1"/>
  <c r="AA524" i="1" s="1"/>
  <c r="AC524" i="1" s="1"/>
  <c r="AE524" i="1" s="1"/>
  <c r="AG524" i="1" s="1"/>
  <c r="AI524" i="1" s="1"/>
  <c r="AK524" i="1" s="1"/>
  <c r="O525" i="1"/>
  <c r="Q525" i="1" s="1"/>
  <c r="S525" i="1" s="1"/>
  <c r="U525" i="1" s="1"/>
  <c r="W525" i="1" s="1"/>
  <c r="Y525" i="1" s="1"/>
  <c r="AA525" i="1" s="1"/>
  <c r="AC525" i="1" s="1"/>
  <c r="AE525" i="1" s="1"/>
  <c r="AG525" i="1" s="1"/>
  <c r="AI525" i="1" s="1"/>
  <c r="AK525" i="1" s="1"/>
  <c r="O526" i="1"/>
  <c r="Q526" i="1" s="1"/>
  <c r="S526" i="1" s="1"/>
  <c r="U526" i="1" s="1"/>
  <c r="W526" i="1" s="1"/>
  <c r="Y526" i="1" s="1"/>
  <c r="AA526" i="1" s="1"/>
  <c r="AC526" i="1" s="1"/>
  <c r="AE526" i="1" s="1"/>
  <c r="AG526" i="1" s="1"/>
  <c r="AI526" i="1" s="1"/>
  <c r="AK526" i="1" s="1"/>
  <c r="O527" i="1"/>
  <c r="Q527" i="1" s="1"/>
  <c r="S527" i="1" s="1"/>
  <c r="U527" i="1" s="1"/>
  <c r="W527" i="1" s="1"/>
  <c r="Y527" i="1" s="1"/>
  <c r="AA527" i="1" s="1"/>
  <c r="AC527" i="1" s="1"/>
  <c r="AE527" i="1" s="1"/>
  <c r="AG527" i="1" s="1"/>
  <c r="AI527" i="1" s="1"/>
  <c r="AK527" i="1" s="1"/>
  <c r="O528" i="1"/>
  <c r="Q528" i="1" s="1"/>
  <c r="S528" i="1" s="1"/>
  <c r="U528" i="1" s="1"/>
  <c r="W528" i="1" s="1"/>
  <c r="Y528" i="1" s="1"/>
  <c r="AA528" i="1" s="1"/>
  <c r="AC528" i="1" s="1"/>
  <c r="AE528" i="1" s="1"/>
  <c r="AG528" i="1" s="1"/>
  <c r="AI528" i="1" s="1"/>
  <c r="AK528" i="1" s="1"/>
  <c r="O529" i="1"/>
  <c r="Q529" i="1" s="1"/>
  <c r="S529" i="1" s="1"/>
  <c r="U529" i="1" s="1"/>
  <c r="W529" i="1" s="1"/>
  <c r="Y529" i="1" s="1"/>
  <c r="AA529" i="1" s="1"/>
  <c r="AC529" i="1" s="1"/>
  <c r="AE529" i="1" s="1"/>
  <c r="AG529" i="1" s="1"/>
  <c r="AI529" i="1" s="1"/>
  <c r="AK529" i="1" s="1"/>
  <c r="O530" i="1"/>
  <c r="Q530" i="1" s="1"/>
  <c r="S530" i="1" s="1"/>
  <c r="U530" i="1" s="1"/>
  <c r="W530" i="1" s="1"/>
  <c r="Y530" i="1" s="1"/>
  <c r="AA530" i="1" s="1"/>
  <c r="AC530" i="1" s="1"/>
  <c r="AE530" i="1" s="1"/>
  <c r="AG530" i="1" s="1"/>
  <c r="AI530" i="1" s="1"/>
  <c r="AK530" i="1" s="1"/>
  <c r="O531" i="1"/>
  <c r="Q531" i="1" s="1"/>
  <c r="S531" i="1" s="1"/>
  <c r="U531" i="1" s="1"/>
  <c r="W531" i="1" s="1"/>
  <c r="Y531" i="1" s="1"/>
  <c r="AA531" i="1" s="1"/>
  <c r="AC531" i="1" s="1"/>
  <c r="AE531" i="1" s="1"/>
  <c r="AG531" i="1" s="1"/>
  <c r="AI531" i="1" s="1"/>
  <c r="AK531" i="1" s="1"/>
  <c r="O532" i="1"/>
  <c r="Q532" i="1" s="1"/>
  <c r="S532" i="1" s="1"/>
  <c r="U532" i="1" s="1"/>
  <c r="W532" i="1" s="1"/>
  <c r="Y532" i="1" s="1"/>
  <c r="AA532" i="1" s="1"/>
  <c r="AC532" i="1" s="1"/>
  <c r="AE532" i="1" s="1"/>
  <c r="AG532" i="1" s="1"/>
  <c r="AI532" i="1" s="1"/>
  <c r="AK532" i="1" s="1"/>
  <c r="O533" i="1"/>
  <c r="Q533" i="1" s="1"/>
  <c r="S533" i="1" s="1"/>
  <c r="U533" i="1" s="1"/>
  <c r="W533" i="1" s="1"/>
  <c r="Y533" i="1" s="1"/>
  <c r="AA533" i="1" s="1"/>
  <c r="AC533" i="1" s="1"/>
  <c r="AE533" i="1" s="1"/>
  <c r="AG533" i="1" s="1"/>
  <c r="AI533" i="1" s="1"/>
  <c r="AK533" i="1" s="1"/>
  <c r="O534" i="1"/>
  <c r="Q534" i="1" s="1"/>
  <c r="S534" i="1" s="1"/>
  <c r="U534" i="1" s="1"/>
  <c r="W534" i="1" s="1"/>
  <c r="Y534" i="1" s="1"/>
  <c r="AA534" i="1" s="1"/>
  <c r="AC534" i="1" s="1"/>
  <c r="AE534" i="1" s="1"/>
  <c r="AG534" i="1" s="1"/>
  <c r="AI534" i="1" s="1"/>
  <c r="AK534" i="1" s="1"/>
  <c r="O535" i="1"/>
  <c r="Q535" i="1" s="1"/>
  <c r="S535" i="1" s="1"/>
  <c r="U535" i="1" s="1"/>
  <c r="W535" i="1" s="1"/>
  <c r="Y535" i="1" s="1"/>
  <c r="AA535" i="1" s="1"/>
  <c r="AC535" i="1" s="1"/>
  <c r="AE535" i="1" s="1"/>
  <c r="AG535" i="1" s="1"/>
  <c r="AI535" i="1" s="1"/>
  <c r="AK535" i="1" s="1"/>
  <c r="O536" i="1"/>
  <c r="Q536" i="1" s="1"/>
  <c r="S536" i="1" s="1"/>
  <c r="U536" i="1" s="1"/>
  <c r="W536" i="1" s="1"/>
  <c r="Y536" i="1" s="1"/>
  <c r="AA536" i="1" s="1"/>
  <c r="AC536" i="1" s="1"/>
  <c r="AE536" i="1" s="1"/>
  <c r="AG536" i="1" s="1"/>
  <c r="AI536" i="1" s="1"/>
  <c r="AK536" i="1" s="1"/>
  <c r="O537" i="1"/>
  <c r="Q537" i="1" s="1"/>
  <c r="S537" i="1" s="1"/>
  <c r="U537" i="1" s="1"/>
  <c r="W537" i="1" s="1"/>
  <c r="Y537" i="1" s="1"/>
  <c r="AA537" i="1" s="1"/>
  <c r="AC537" i="1" s="1"/>
  <c r="AE537" i="1" s="1"/>
  <c r="AG537" i="1" s="1"/>
  <c r="AI537" i="1" s="1"/>
  <c r="AK537" i="1" s="1"/>
  <c r="O538" i="1"/>
  <c r="Q538" i="1" s="1"/>
  <c r="S538" i="1" s="1"/>
  <c r="U538" i="1" s="1"/>
  <c r="W538" i="1" s="1"/>
  <c r="Y538" i="1" s="1"/>
  <c r="AA538" i="1" s="1"/>
  <c r="AC538" i="1" s="1"/>
  <c r="AE538" i="1" s="1"/>
  <c r="AG538" i="1" s="1"/>
  <c r="AI538" i="1" s="1"/>
  <c r="AK538" i="1" s="1"/>
  <c r="O539" i="1"/>
  <c r="Q539" i="1" s="1"/>
  <c r="S539" i="1" s="1"/>
  <c r="U539" i="1" s="1"/>
  <c r="W539" i="1" s="1"/>
  <c r="Y539" i="1" s="1"/>
  <c r="AA539" i="1" s="1"/>
  <c r="AC539" i="1" s="1"/>
  <c r="AE539" i="1" s="1"/>
  <c r="AG539" i="1" s="1"/>
  <c r="AI539" i="1" s="1"/>
  <c r="AK539" i="1" s="1"/>
  <c r="O540" i="1"/>
  <c r="Q540" i="1" s="1"/>
  <c r="S540" i="1" s="1"/>
  <c r="U540" i="1" s="1"/>
  <c r="W540" i="1" s="1"/>
  <c r="Y540" i="1" s="1"/>
  <c r="AA540" i="1" s="1"/>
  <c r="AC540" i="1" s="1"/>
  <c r="AE540" i="1" s="1"/>
  <c r="AG540" i="1" s="1"/>
  <c r="AI540" i="1" s="1"/>
  <c r="AK540" i="1" s="1"/>
  <c r="O541" i="1"/>
  <c r="Q541" i="1" s="1"/>
  <c r="S541" i="1" s="1"/>
  <c r="U541" i="1" s="1"/>
  <c r="W541" i="1" s="1"/>
  <c r="Y541" i="1" s="1"/>
  <c r="AA541" i="1" s="1"/>
  <c r="AC541" i="1" s="1"/>
  <c r="AE541" i="1" s="1"/>
  <c r="AG541" i="1" s="1"/>
  <c r="AI541" i="1" s="1"/>
  <c r="AK541" i="1" s="1"/>
  <c r="O542" i="1"/>
  <c r="Q542" i="1" s="1"/>
  <c r="S542" i="1" s="1"/>
  <c r="U542" i="1" s="1"/>
  <c r="W542" i="1" s="1"/>
  <c r="Y542" i="1" s="1"/>
  <c r="AA542" i="1" s="1"/>
  <c r="AC542" i="1" s="1"/>
  <c r="AE542" i="1" s="1"/>
  <c r="AG542" i="1" s="1"/>
  <c r="AI542" i="1" s="1"/>
  <c r="AK542" i="1" s="1"/>
  <c r="O543" i="1"/>
  <c r="Q543" i="1" s="1"/>
  <c r="S543" i="1" s="1"/>
  <c r="U543" i="1" s="1"/>
  <c r="W543" i="1" s="1"/>
  <c r="Y543" i="1" s="1"/>
  <c r="AA543" i="1" s="1"/>
  <c r="AC543" i="1" s="1"/>
  <c r="AE543" i="1" s="1"/>
  <c r="AG543" i="1" s="1"/>
  <c r="AI543" i="1" s="1"/>
  <c r="AK543" i="1" s="1"/>
  <c r="O544" i="1"/>
  <c r="Q544" i="1" s="1"/>
  <c r="S544" i="1" s="1"/>
  <c r="U544" i="1" s="1"/>
  <c r="W544" i="1" s="1"/>
  <c r="Y544" i="1" s="1"/>
  <c r="AA544" i="1" s="1"/>
  <c r="AC544" i="1" s="1"/>
  <c r="AE544" i="1" s="1"/>
  <c r="AG544" i="1" s="1"/>
  <c r="AI544" i="1" s="1"/>
  <c r="AK544" i="1" s="1"/>
  <c r="O545" i="1"/>
  <c r="Q545" i="1" s="1"/>
  <c r="S545" i="1" s="1"/>
  <c r="U545" i="1" s="1"/>
  <c r="W545" i="1" s="1"/>
  <c r="Y545" i="1" s="1"/>
  <c r="AA545" i="1" s="1"/>
  <c r="AC545" i="1" s="1"/>
  <c r="AE545" i="1" s="1"/>
  <c r="AG545" i="1" s="1"/>
  <c r="AI545" i="1" s="1"/>
  <c r="AK545" i="1" s="1"/>
  <c r="O546" i="1"/>
  <c r="Q546" i="1" s="1"/>
  <c r="S546" i="1" s="1"/>
  <c r="U546" i="1" s="1"/>
  <c r="W546" i="1" s="1"/>
  <c r="Y546" i="1" s="1"/>
  <c r="AA546" i="1" s="1"/>
  <c r="AC546" i="1" s="1"/>
  <c r="AE546" i="1" s="1"/>
  <c r="AG546" i="1" s="1"/>
  <c r="AI546" i="1" s="1"/>
  <c r="AK546" i="1" s="1"/>
  <c r="O547" i="1"/>
  <c r="Q547" i="1" s="1"/>
  <c r="S547" i="1" s="1"/>
  <c r="U547" i="1" s="1"/>
  <c r="W547" i="1" s="1"/>
  <c r="Y547" i="1" s="1"/>
  <c r="AA547" i="1" s="1"/>
  <c r="AC547" i="1" s="1"/>
  <c r="AE547" i="1" s="1"/>
  <c r="AG547" i="1" s="1"/>
  <c r="AI547" i="1" s="1"/>
  <c r="AK547" i="1" s="1"/>
  <c r="O548" i="1"/>
  <c r="Q548" i="1" s="1"/>
  <c r="S548" i="1" s="1"/>
  <c r="U548" i="1" s="1"/>
  <c r="W548" i="1" s="1"/>
  <c r="Y548" i="1" s="1"/>
  <c r="AA548" i="1" s="1"/>
  <c r="AC548" i="1" s="1"/>
  <c r="AE548" i="1" s="1"/>
  <c r="AG548" i="1" s="1"/>
  <c r="AI548" i="1" s="1"/>
  <c r="AK548" i="1" s="1"/>
  <c r="O549" i="1"/>
  <c r="Q549" i="1" s="1"/>
  <c r="S549" i="1" s="1"/>
  <c r="U549" i="1" s="1"/>
  <c r="W549" i="1" s="1"/>
  <c r="Y549" i="1" s="1"/>
  <c r="AA549" i="1" s="1"/>
  <c r="AC549" i="1" s="1"/>
  <c r="AE549" i="1" s="1"/>
  <c r="AG549" i="1" s="1"/>
  <c r="AI549" i="1" s="1"/>
  <c r="AK549" i="1" s="1"/>
  <c r="O550" i="1"/>
  <c r="Q550" i="1" s="1"/>
  <c r="S550" i="1" s="1"/>
  <c r="U550" i="1" s="1"/>
  <c r="W550" i="1" s="1"/>
  <c r="Y550" i="1" s="1"/>
  <c r="AA550" i="1" s="1"/>
  <c r="AC550" i="1" s="1"/>
  <c r="AE550" i="1" s="1"/>
  <c r="AG550" i="1" s="1"/>
  <c r="AI550" i="1" s="1"/>
  <c r="AK550" i="1" s="1"/>
  <c r="O551" i="1"/>
  <c r="Q551" i="1" s="1"/>
  <c r="S551" i="1" s="1"/>
  <c r="U551" i="1" s="1"/>
  <c r="W551" i="1" s="1"/>
  <c r="Y551" i="1" s="1"/>
  <c r="AA551" i="1" s="1"/>
  <c r="AC551" i="1" s="1"/>
  <c r="AE551" i="1" s="1"/>
  <c r="AG551" i="1" s="1"/>
  <c r="AI551" i="1" s="1"/>
  <c r="AK551" i="1" s="1"/>
  <c r="O552" i="1"/>
  <c r="Q552" i="1" s="1"/>
  <c r="S552" i="1" s="1"/>
  <c r="U552" i="1" s="1"/>
  <c r="W552" i="1" s="1"/>
  <c r="Y552" i="1" s="1"/>
  <c r="AA552" i="1" s="1"/>
  <c r="AC552" i="1" s="1"/>
  <c r="AE552" i="1" s="1"/>
  <c r="AG552" i="1" s="1"/>
  <c r="AI552" i="1" s="1"/>
  <c r="AK552" i="1" s="1"/>
  <c r="O553" i="1"/>
  <c r="Q553" i="1" s="1"/>
  <c r="S553" i="1" s="1"/>
  <c r="U553" i="1" s="1"/>
  <c r="W553" i="1" s="1"/>
  <c r="Y553" i="1" s="1"/>
  <c r="AA553" i="1" s="1"/>
  <c r="AC553" i="1" s="1"/>
  <c r="AE553" i="1" s="1"/>
  <c r="AG553" i="1" s="1"/>
  <c r="AI553" i="1" s="1"/>
  <c r="AK553" i="1" s="1"/>
  <c r="O554" i="1"/>
  <c r="Q554" i="1" s="1"/>
  <c r="S554" i="1" s="1"/>
  <c r="U554" i="1" s="1"/>
  <c r="W554" i="1" s="1"/>
  <c r="Y554" i="1" s="1"/>
  <c r="AA554" i="1" s="1"/>
  <c r="AC554" i="1" s="1"/>
  <c r="AE554" i="1" s="1"/>
  <c r="AG554" i="1" s="1"/>
  <c r="AI554" i="1" s="1"/>
  <c r="AK554" i="1" s="1"/>
  <c r="O555" i="1"/>
  <c r="Q555" i="1" s="1"/>
  <c r="S555" i="1" s="1"/>
  <c r="U555" i="1" s="1"/>
  <c r="W555" i="1" s="1"/>
  <c r="Y555" i="1" s="1"/>
  <c r="AA555" i="1" s="1"/>
  <c r="AC555" i="1" s="1"/>
  <c r="AE555" i="1" s="1"/>
  <c r="AG555" i="1" s="1"/>
  <c r="AI555" i="1" s="1"/>
  <c r="AK555" i="1" s="1"/>
  <c r="O556" i="1"/>
  <c r="Q556" i="1" s="1"/>
  <c r="S556" i="1" s="1"/>
  <c r="U556" i="1" s="1"/>
  <c r="W556" i="1" s="1"/>
  <c r="Y556" i="1" s="1"/>
  <c r="AA556" i="1" s="1"/>
  <c r="AC556" i="1" s="1"/>
  <c r="AE556" i="1" s="1"/>
  <c r="AG556" i="1" s="1"/>
  <c r="AI556" i="1" s="1"/>
  <c r="AK556" i="1" s="1"/>
  <c r="O557" i="1"/>
  <c r="Q557" i="1" s="1"/>
  <c r="S557" i="1" s="1"/>
  <c r="U557" i="1" s="1"/>
  <c r="W557" i="1" s="1"/>
  <c r="Y557" i="1" s="1"/>
  <c r="AA557" i="1" s="1"/>
  <c r="AC557" i="1" s="1"/>
  <c r="AE557" i="1" s="1"/>
  <c r="AG557" i="1" s="1"/>
  <c r="AI557" i="1" s="1"/>
  <c r="AK557" i="1" s="1"/>
  <c r="O558" i="1"/>
  <c r="Q558" i="1" s="1"/>
  <c r="S558" i="1" s="1"/>
  <c r="U558" i="1" s="1"/>
  <c r="W558" i="1" s="1"/>
  <c r="Y558" i="1" s="1"/>
  <c r="AA558" i="1" s="1"/>
  <c r="AC558" i="1" s="1"/>
  <c r="AE558" i="1" s="1"/>
  <c r="AG558" i="1" s="1"/>
  <c r="AI558" i="1" s="1"/>
  <c r="AK558" i="1" s="1"/>
  <c r="O559" i="1"/>
  <c r="Q559" i="1" s="1"/>
  <c r="S559" i="1" s="1"/>
  <c r="U559" i="1" s="1"/>
  <c r="W559" i="1" s="1"/>
  <c r="Y559" i="1" s="1"/>
  <c r="AA559" i="1" s="1"/>
  <c r="AC559" i="1" s="1"/>
  <c r="AE559" i="1" s="1"/>
  <c r="AG559" i="1" s="1"/>
  <c r="AI559" i="1" s="1"/>
  <c r="AK559" i="1" s="1"/>
  <c r="O560" i="1"/>
  <c r="Q560" i="1" s="1"/>
  <c r="S560" i="1" s="1"/>
  <c r="U560" i="1" s="1"/>
  <c r="W560" i="1" s="1"/>
  <c r="Y560" i="1" s="1"/>
  <c r="AA560" i="1" s="1"/>
  <c r="AC560" i="1" s="1"/>
  <c r="AE560" i="1" s="1"/>
  <c r="AG560" i="1" s="1"/>
  <c r="AI560" i="1" s="1"/>
  <c r="AK560" i="1" s="1"/>
  <c r="O561" i="1"/>
  <c r="Q561" i="1" s="1"/>
  <c r="S561" i="1" s="1"/>
  <c r="U561" i="1" s="1"/>
  <c r="W561" i="1" s="1"/>
  <c r="Y561" i="1" s="1"/>
  <c r="AA561" i="1" s="1"/>
  <c r="AC561" i="1" s="1"/>
  <c r="AE561" i="1" s="1"/>
  <c r="AG561" i="1" s="1"/>
  <c r="AI561" i="1" s="1"/>
  <c r="AK561" i="1" s="1"/>
  <c r="O562" i="1"/>
  <c r="Q562" i="1" s="1"/>
  <c r="S562" i="1" s="1"/>
  <c r="U562" i="1" s="1"/>
  <c r="W562" i="1" s="1"/>
  <c r="Y562" i="1" s="1"/>
  <c r="AA562" i="1" s="1"/>
  <c r="AC562" i="1" s="1"/>
  <c r="AE562" i="1" s="1"/>
  <c r="AG562" i="1" s="1"/>
  <c r="AI562" i="1" s="1"/>
  <c r="AK562" i="1" s="1"/>
  <c r="O563" i="1"/>
  <c r="Q563" i="1" s="1"/>
  <c r="S563" i="1" s="1"/>
  <c r="U563" i="1" s="1"/>
  <c r="W563" i="1" s="1"/>
  <c r="Y563" i="1" s="1"/>
  <c r="AA563" i="1" s="1"/>
  <c r="AC563" i="1" s="1"/>
  <c r="AE563" i="1" s="1"/>
  <c r="AG563" i="1" s="1"/>
  <c r="AI563" i="1" s="1"/>
  <c r="AK563" i="1" s="1"/>
  <c r="O564" i="1"/>
  <c r="Q564" i="1" s="1"/>
  <c r="S564" i="1" s="1"/>
  <c r="U564" i="1" s="1"/>
  <c r="W564" i="1" s="1"/>
  <c r="Y564" i="1" s="1"/>
  <c r="AA564" i="1" s="1"/>
  <c r="AC564" i="1" s="1"/>
  <c r="AE564" i="1" s="1"/>
  <c r="AG564" i="1" s="1"/>
  <c r="AI564" i="1" s="1"/>
  <c r="AK564" i="1" s="1"/>
  <c r="O565" i="1"/>
  <c r="Q565" i="1" s="1"/>
  <c r="S565" i="1" s="1"/>
  <c r="U565" i="1" s="1"/>
  <c r="W565" i="1" s="1"/>
  <c r="Y565" i="1" s="1"/>
  <c r="AA565" i="1" s="1"/>
  <c r="AC565" i="1" s="1"/>
  <c r="AE565" i="1" s="1"/>
  <c r="AG565" i="1" s="1"/>
  <c r="AI565" i="1" s="1"/>
  <c r="AK565" i="1" s="1"/>
  <c r="O566" i="1"/>
  <c r="Q566" i="1" s="1"/>
  <c r="S566" i="1" s="1"/>
  <c r="U566" i="1" s="1"/>
  <c r="W566" i="1" s="1"/>
  <c r="Y566" i="1" s="1"/>
  <c r="AA566" i="1" s="1"/>
  <c r="AC566" i="1" s="1"/>
  <c r="AE566" i="1" s="1"/>
  <c r="AG566" i="1" s="1"/>
  <c r="AI566" i="1" s="1"/>
  <c r="AK566" i="1" s="1"/>
  <c r="O567" i="1"/>
  <c r="Q567" i="1" s="1"/>
  <c r="S567" i="1" s="1"/>
  <c r="U567" i="1" s="1"/>
  <c r="W567" i="1" s="1"/>
  <c r="Y567" i="1" s="1"/>
  <c r="AA567" i="1" s="1"/>
  <c r="AC567" i="1" s="1"/>
  <c r="AE567" i="1" s="1"/>
  <c r="AG567" i="1" s="1"/>
  <c r="AI567" i="1" s="1"/>
  <c r="AK567" i="1" s="1"/>
  <c r="O568" i="1"/>
  <c r="Q568" i="1" s="1"/>
  <c r="S568" i="1" s="1"/>
  <c r="U568" i="1" s="1"/>
  <c r="W568" i="1" s="1"/>
  <c r="Y568" i="1" s="1"/>
  <c r="AA568" i="1" s="1"/>
  <c r="AC568" i="1" s="1"/>
  <c r="AE568" i="1" s="1"/>
  <c r="AG568" i="1" s="1"/>
  <c r="AI568" i="1" s="1"/>
  <c r="AK568" i="1" s="1"/>
  <c r="O569" i="1"/>
  <c r="Q569" i="1" s="1"/>
  <c r="S569" i="1" s="1"/>
  <c r="U569" i="1" s="1"/>
  <c r="W569" i="1" s="1"/>
  <c r="Y569" i="1" s="1"/>
  <c r="AA569" i="1" s="1"/>
  <c r="AC569" i="1" s="1"/>
  <c r="AE569" i="1" s="1"/>
  <c r="AG569" i="1" s="1"/>
  <c r="AI569" i="1" s="1"/>
  <c r="AK569" i="1" s="1"/>
  <c r="O570" i="1"/>
  <c r="Q570" i="1" s="1"/>
  <c r="S570" i="1" s="1"/>
  <c r="U570" i="1" s="1"/>
  <c r="W570" i="1" s="1"/>
  <c r="Y570" i="1" s="1"/>
  <c r="AA570" i="1" s="1"/>
  <c r="AC570" i="1" s="1"/>
  <c r="AE570" i="1" s="1"/>
  <c r="AG570" i="1" s="1"/>
  <c r="AI570" i="1" s="1"/>
  <c r="AK570" i="1" s="1"/>
  <c r="O571" i="1"/>
  <c r="Q571" i="1" s="1"/>
  <c r="S571" i="1" s="1"/>
  <c r="U571" i="1" s="1"/>
  <c r="W571" i="1" s="1"/>
  <c r="Y571" i="1" s="1"/>
  <c r="AA571" i="1" s="1"/>
  <c r="AC571" i="1" s="1"/>
  <c r="AE571" i="1" s="1"/>
  <c r="AG571" i="1" s="1"/>
  <c r="AI571" i="1" s="1"/>
  <c r="AK571" i="1" s="1"/>
  <c r="O572" i="1"/>
  <c r="Q572" i="1" s="1"/>
  <c r="S572" i="1" s="1"/>
  <c r="U572" i="1" s="1"/>
  <c r="W572" i="1" s="1"/>
  <c r="Y572" i="1" s="1"/>
  <c r="AA572" i="1" s="1"/>
  <c r="AC572" i="1" s="1"/>
  <c r="AE572" i="1" s="1"/>
  <c r="AG572" i="1" s="1"/>
  <c r="AI572" i="1" s="1"/>
  <c r="AK572" i="1" s="1"/>
  <c r="O573" i="1"/>
  <c r="Q573" i="1" s="1"/>
  <c r="S573" i="1" s="1"/>
  <c r="U573" i="1" s="1"/>
  <c r="W573" i="1" s="1"/>
  <c r="Y573" i="1" s="1"/>
  <c r="AA573" i="1" s="1"/>
  <c r="AC573" i="1" s="1"/>
  <c r="AE573" i="1" s="1"/>
  <c r="AG573" i="1" s="1"/>
  <c r="AI573" i="1" s="1"/>
  <c r="AK573" i="1" s="1"/>
  <c r="O574" i="1"/>
  <c r="Q574" i="1" s="1"/>
  <c r="S574" i="1" s="1"/>
  <c r="U574" i="1" s="1"/>
  <c r="W574" i="1" s="1"/>
  <c r="Y574" i="1" s="1"/>
  <c r="AA574" i="1" s="1"/>
  <c r="AC574" i="1" s="1"/>
  <c r="AE574" i="1" s="1"/>
  <c r="AG574" i="1" s="1"/>
  <c r="AI574" i="1" s="1"/>
  <c r="AK574" i="1" s="1"/>
  <c r="O575" i="1"/>
  <c r="Q575" i="1" s="1"/>
  <c r="S575" i="1" s="1"/>
  <c r="U575" i="1" s="1"/>
  <c r="W575" i="1" s="1"/>
  <c r="Y575" i="1" s="1"/>
  <c r="AA575" i="1" s="1"/>
  <c r="AC575" i="1" s="1"/>
  <c r="AE575" i="1" s="1"/>
  <c r="AG575" i="1" s="1"/>
  <c r="AI575" i="1" s="1"/>
  <c r="AK575" i="1" s="1"/>
  <c r="O576" i="1"/>
  <c r="Q576" i="1" s="1"/>
  <c r="S576" i="1" s="1"/>
  <c r="U576" i="1" s="1"/>
  <c r="W576" i="1" s="1"/>
  <c r="Y576" i="1" s="1"/>
  <c r="AA576" i="1" s="1"/>
  <c r="AC576" i="1" s="1"/>
  <c r="AE576" i="1" s="1"/>
  <c r="AG576" i="1" s="1"/>
  <c r="AI576" i="1" s="1"/>
  <c r="AK576" i="1" s="1"/>
  <c r="O577" i="1"/>
  <c r="Q577" i="1" s="1"/>
  <c r="S577" i="1" s="1"/>
  <c r="U577" i="1" s="1"/>
  <c r="W577" i="1" s="1"/>
  <c r="Y577" i="1" s="1"/>
  <c r="AA577" i="1" s="1"/>
  <c r="AC577" i="1" s="1"/>
  <c r="AE577" i="1" s="1"/>
  <c r="AG577" i="1" s="1"/>
  <c r="AI577" i="1" s="1"/>
  <c r="AK577" i="1" s="1"/>
  <c r="O578" i="1"/>
  <c r="Q578" i="1" s="1"/>
  <c r="S578" i="1" s="1"/>
  <c r="U578" i="1" s="1"/>
  <c r="W578" i="1" s="1"/>
  <c r="Y578" i="1" s="1"/>
  <c r="AA578" i="1" s="1"/>
  <c r="AC578" i="1" s="1"/>
  <c r="AE578" i="1" s="1"/>
  <c r="AG578" i="1" s="1"/>
  <c r="AI578" i="1" s="1"/>
  <c r="AK578" i="1" s="1"/>
  <c r="O579" i="1"/>
  <c r="Q579" i="1" s="1"/>
  <c r="S579" i="1" s="1"/>
  <c r="U579" i="1" s="1"/>
  <c r="W579" i="1" s="1"/>
  <c r="Y579" i="1" s="1"/>
  <c r="AA579" i="1" s="1"/>
  <c r="AC579" i="1" s="1"/>
  <c r="AE579" i="1" s="1"/>
  <c r="AG579" i="1" s="1"/>
  <c r="AI579" i="1" s="1"/>
  <c r="AK579" i="1" s="1"/>
  <c r="O580" i="1"/>
  <c r="Q580" i="1" s="1"/>
  <c r="S580" i="1" s="1"/>
  <c r="U580" i="1" s="1"/>
  <c r="W580" i="1" s="1"/>
  <c r="Y580" i="1" s="1"/>
  <c r="AA580" i="1" s="1"/>
  <c r="AC580" i="1" s="1"/>
  <c r="AE580" i="1" s="1"/>
  <c r="AG580" i="1" s="1"/>
  <c r="AI580" i="1" s="1"/>
  <c r="AK580" i="1" s="1"/>
  <c r="O581" i="1"/>
  <c r="Q581" i="1" s="1"/>
  <c r="S581" i="1" s="1"/>
  <c r="U581" i="1" s="1"/>
  <c r="W581" i="1" s="1"/>
  <c r="Y581" i="1" s="1"/>
  <c r="AA581" i="1" s="1"/>
  <c r="AC581" i="1" s="1"/>
  <c r="AE581" i="1" s="1"/>
  <c r="AG581" i="1" s="1"/>
  <c r="AI581" i="1" s="1"/>
  <c r="AK581" i="1" s="1"/>
  <c r="O582" i="1"/>
  <c r="Q582" i="1" s="1"/>
  <c r="S582" i="1" s="1"/>
  <c r="U582" i="1" s="1"/>
  <c r="W582" i="1" s="1"/>
  <c r="Y582" i="1" s="1"/>
  <c r="AA582" i="1" s="1"/>
  <c r="AC582" i="1" s="1"/>
  <c r="AE582" i="1" s="1"/>
  <c r="AG582" i="1" s="1"/>
  <c r="AI582" i="1" s="1"/>
  <c r="AK582" i="1" s="1"/>
  <c r="O583" i="1"/>
  <c r="Q583" i="1" s="1"/>
  <c r="S583" i="1" s="1"/>
  <c r="U583" i="1" s="1"/>
  <c r="W583" i="1" s="1"/>
  <c r="Y583" i="1" s="1"/>
  <c r="AA583" i="1" s="1"/>
  <c r="AC583" i="1" s="1"/>
  <c r="AE583" i="1" s="1"/>
  <c r="AG583" i="1" s="1"/>
  <c r="AI583" i="1" s="1"/>
  <c r="AK583" i="1" s="1"/>
  <c r="O584" i="1"/>
  <c r="Q584" i="1" s="1"/>
  <c r="S584" i="1" s="1"/>
  <c r="U584" i="1" s="1"/>
  <c r="W584" i="1" s="1"/>
  <c r="Y584" i="1" s="1"/>
  <c r="AA584" i="1" s="1"/>
  <c r="AC584" i="1" s="1"/>
  <c r="AE584" i="1" s="1"/>
  <c r="AG584" i="1" s="1"/>
  <c r="AI584" i="1" s="1"/>
  <c r="AK584" i="1" s="1"/>
  <c r="O585" i="1"/>
  <c r="Q585" i="1" s="1"/>
  <c r="S585" i="1" s="1"/>
  <c r="U585" i="1" s="1"/>
  <c r="W585" i="1" s="1"/>
  <c r="Y585" i="1" s="1"/>
  <c r="AA585" i="1" s="1"/>
  <c r="AC585" i="1" s="1"/>
  <c r="AE585" i="1" s="1"/>
  <c r="AG585" i="1" s="1"/>
  <c r="AI585" i="1" s="1"/>
  <c r="AK585" i="1" s="1"/>
  <c r="O586" i="1"/>
  <c r="Q586" i="1" s="1"/>
  <c r="S586" i="1" s="1"/>
  <c r="U586" i="1" s="1"/>
  <c r="W586" i="1" s="1"/>
  <c r="Y586" i="1" s="1"/>
  <c r="AA586" i="1" s="1"/>
  <c r="AC586" i="1" s="1"/>
  <c r="AE586" i="1" s="1"/>
  <c r="AG586" i="1" s="1"/>
  <c r="AI586" i="1" s="1"/>
  <c r="AK586" i="1" s="1"/>
  <c r="O587" i="1"/>
  <c r="Q587" i="1" s="1"/>
  <c r="S587" i="1" s="1"/>
  <c r="U587" i="1" s="1"/>
  <c r="W587" i="1" s="1"/>
  <c r="Y587" i="1" s="1"/>
  <c r="AA587" i="1" s="1"/>
  <c r="AC587" i="1" s="1"/>
  <c r="AE587" i="1" s="1"/>
  <c r="AG587" i="1" s="1"/>
  <c r="AI587" i="1" s="1"/>
  <c r="AK587" i="1" s="1"/>
  <c r="O588" i="1"/>
  <c r="Q588" i="1" s="1"/>
  <c r="S588" i="1" s="1"/>
  <c r="U588" i="1" s="1"/>
  <c r="W588" i="1" s="1"/>
  <c r="Y588" i="1" s="1"/>
  <c r="AA588" i="1" s="1"/>
  <c r="AC588" i="1" s="1"/>
  <c r="AE588" i="1" s="1"/>
  <c r="AG588" i="1" s="1"/>
  <c r="AI588" i="1" s="1"/>
  <c r="AK588" i="1" s="1"/>
  <c r="O589" i="1"/>
  <c r="Q589" i="1" s="1"/>
  <c r="S589" i="1" s="1"/>
  <c r="U589" i="1" s="1"/>
  <c r="W589" i="1" s="1"/>
  <c r="Y589" i="1" s="1"/>
  <c r="AA589" i="1" s="1"/>
  <c r="AC589" i="1" s="1"/>
  <c r="AE589" i="1" s="1"/>
  <c r="AG589" i="1" s="1"/>
  <c r="AI589" i="1" s="1"/>
  <c r="AK589" i="1" s="1"/>
  <c r="O590" i="1"/>
  <c r="Q590" i="1" s="1"/>
  <c r="S590" i="1" s="1"/>
  <c r="U590" i="1" s="1"/>
  <c r="W590" i="1" s="1"/>
  <c r="Y590" i="1" s="1"/>
  <c r="AA590" i="1" s="1"/>
  <c r="AC590" i="1" s="1"/>
  <c r="AE590" i="1" s="1"/>
  <c r="AG590" i="1" s="1"/>
  <c r="AI590" i="1" s="1"/>
  <c r="AK590" i="1" s="1"/>
  <c r="O591" i="1"/>
  <c r="Q591" i="1" s="1"/>
  <c r="S591" i="1" s="1"/>
  <c r="U591" i="1" s="1"/>
  <c r="W591" i="1" s="1"/>
  <c r="Y591" i="1" s="1"/>
  <c r="AA591" i="1" s="1"/>
  <c r="AC591" i="1" s="1"/>
  <c r="AE591" i="1" s="1"/>
  <c r="AG591" i="1" s="1"/>
  <c r="AI591" i="1" s="1"/>
  <c r="AK591" i="1" s="1"/>
  <c r="O592" i="1"/>
  <c r="Q592" i="1" s="1"/>
  <c r="S592" i="1" s="1"/>
  <c r="U592" i="1" s="1"/>
  <c r="W592" i="1" s="1"/>
  <c r="Y592" i="1" s="1"/>
  <c r="AA592" i="1" s="1"/>
  <c r="AC592" i="1" s="1"/>
  <c r="AE592" i="1" s="1"/>
  <c r="AG592" i="1" s="1"/>
  <c r="AI592" i="1" s="1"/>
  <c r="AK592" i="1" s="1"/>
  <c r="O593" i="1"/>
  <c r="Q593" i="1" s="1"/>
  <c r="S593" i="1" s="1"/>
  <c r="U593" i="1" s="1"/>
  <c r="W593" i="1" s="1"/>
  <c r="Y593" i="1" s="1"/>
  <c r="AA593" i="1" s="1"/>
  <c r="AC593" i="1" s="1"/>
  <c r="AE593" i="1" s="1"/>
  <c r="AG593" i="1" s="1"/>
  <c r="AI593" i="1" s="1"/>
  <c r="AK593" i="1" s="1"/>
  <c r="O594" i="1"/>
  <c r="Q594" i="1" s="1"/>
  <c r="S594" i="1" s="1"/>
  <c r="U594" i="1" s="1"/>
  <c r="W594" i="1" s="1"/>
  <c r="Y594" i="1" s="1"/>
  <c r="AA594" i="1" s="1"/>
  <c r="AC594" i="1" s="1"/>
  <c r="AE594" i="1" s="1"/>
  <c r="AG594" i="1" s="1"/>
  <c r="AI594" i="1" s="1"/>
  <c r="AK594" i="1" s="1"/>
  <c r="O595" i="1"/>
  <c r="Q595" i="1" s="1"/>
  <c r="S595" i="1" s="1"/>
  <c r="U595" i="1" s="1"/>
  <c r="W595" i="1" s="1"/>
  <c r="Y595" i="1" s="1"/>
  <c r="AA595" i="1" s="1"/>
  <c r="AC595" i="1" s="1"/>
  <c r="AE595" i="1" s="1"/>
  <c r="AG595" i="1" s="1"/>
  <c r="AI595" i="1" s="1"/>
  <c r="AK595" i="1" s="1"/>
  <c r="O596" i="1"/>
  <c r="Q596" i="1" s="1"/>
  <c r="S596" i="1" s="1"/>
  <c r="U596" i="1" s="1"/>
  <c r="W596" i="1" s="1"/>
  <c r="Y596" i="1" s="1"/>
  <c r="AA596" i="1" s="1"/>
  <c r="AC596" i="1" s="1"/>
  <c r="AE596" i="1" s="1"/>
  <c r="AG596" i="1" s="1"/>
  <c r="AI596" i="1" s="1"/>
  <c r="AK596" i="1" s="1"/>
  <c r="O597" i="1"/>
  <c r="Q597" i="1" s="1"/>
  <c r="S597" i="1" s="1"/>
  <c r="U597" i="1" s="1"/>
  <c r="W597" i="1" s="1"/>
  <c r="Y597" i="1" s="1"/>
  <c r="AA597" i="1" s="1"/>
  <c r="AC597" i="1" s="1"/>
  <c r="AE597" i="1" s="1"/>
  <c r="AG597" i="1" s="1"/>
  <c r="AI597" i="1" s="1"/>
  <c r="AK597" i="1" s="1"/>
  <c r="O598" i="1"/>
  <c r="Q598" i="1" s="1"/>
  <c r="S598" i="1" s="1"/>
  <c r="U598" i="1" s="1"/>
  <c r="W598" i="1" s="1"/>
  <c r="Y598" i="1" s="1"/>
  <c r="AA598" i="1" s="1"/>
  <c r="AC598" i="1" s="1"/>
  <c r="AE598" i="1" s="1"/>
  <c r="AG598" i="1" s="1"/>
  <c r="AI598" i="1" s="1"/>
  <c r="AK598" i="1" s="1"/>
  <c r="O599" i="1"/>
  <c r="Q599" i="1" s="1"/>
  <c r="S599" i="1" s="1"/>
  <c r="U599" i="1" s="1"/>
  <c r="W599" i="1" s="1"/>
  <c r="Y599" i="1" s="1"/>
  <c r="AA599" i="1" s="1"/>
  <c r="AC599" i="1" s="1"/>
  <c r="AE599" i="1" s="1"/>
  <c r="AG599" i="1" s="1"/>
  <c r="AI599" i="1" s="1"/>
  <c r="AK599" i="1" s="1"/>
  <c r="O600" i="1"/>
  <c r="Q600" i="1" s="1"/>
  <c r="S600" i="1" s="1"/>
  <c r="U600" i="1" s="1"/>
  <c r="W600" i="1" s="1"/>
  <c r="Y600" i="1" s="1"/>
  <c r="AA600" i="1" s="1"/>
  <c r="AC600" i="1" s="1"/>
  <c r="AE600" i="1" s="1"/>
  <c r="AG600" i="1" s="1"/>
  <c r="AI600" i="1" s="1"/>
  <c r="AK600" i="1" s="1"/>
  <c r="O601" i="1"/>
  <c r="Q601" i="1" s="1"/>
  <c r="S601" i="1" s="1"/>
  <c r="U601" i="1" s="1"/>
  <c r="W601" i="1" s="1"/>
  <c r="Y601" i="1" s="1"/>
  <c r="AA601" i="1" s="1"/>
  <c r="AC601" i="1" s="1"/>
  <c r="AE601" i="1" s="1"/>
  <c r="AG601" i="1" s="1"/>
  <c r="AI601" i="1" s="1"/>
  <c r="AK601" i="1" s="1"/>
  <c r="O602" i="1"/>
  <c r="Q602" i="1" s="1"/>
  <c r="S602" i="1" s="1"/>
  <c r="U602" i="1" s="1"/>
  <c r="W602" i="1" s="1"/>
  <c r="Y602" i="1" s="1"/>
  <c r="AA602" i="1" s="1"/>
  <c r="AC602" i="1" s="1"/>
  <c r="AE602" i="1" s="1"/>
  <c r="AG602" i="1" s="1"/>
  <c r="AI602" i="1" s="1"/>
  <c r="AK602" i="1" s="1"/>
  <c r="O603" i="1"/>
  <c r="Q603" i="1" s="1"/>
  <c r="S603" i="1" s="1"/>
  <c r="U603" i="1" s="1"/>
  <c r="W603" i="1" s="1"/>
  <c r="Y603" i="1" s="1"/>
  <c r="AA603" i="1" s="1"/>
  <c r="AC603" i="1" s="1"/>
  <c r="AE603" i="1" s="1"/>
  <c r="AG603" i="1" s="1"/>
  <c r="AI603" i="1" s="1"/>
  <c r="AK603" i="1" s="1"/>
  <c r="O604" i="1"/>
  <c r="Q604" i="1" s="1"/>
  <c r="S604" i="1" s="1"/>
  <c r="U604" i="1" s="1"/>
  <c r="W604" i="1" s="1"/>
  <c r="Y604" i="1" s="1"/>
  <c r="AA604" i="1" s="1"/>
  <c r="AC604" i="1" s="1"/>
  <c r="AE604" i="1" s="1"/>
  <c r="AG604" i="1" s="1"/>
  <c r="AI604" i="1" s="1"/>
  <c r="AK604" i="1" s="1"/>
  <c r="O605" i="1"/>
  <c r="Q605" i="1" s="1"/>
  <c r="S605" i="1" s="1"/>
  <c r="U605" i="1" s="1"/>
  <c r="W605" i="1" s="1"/>
  <c r="Y605" i="1" s="1"/>
  <c r="AA605" i="1" s="1"/>
  <c r="AC605" i="1" s="1"/>
  <c r="AE605" i="1" s="1"/>
  <c r="AG605" i="1" s="1"/>
  <c r="AI605" i="1" s="1"/>
  <c r="AK605" i="1" s="1"/>
  <c r="O606" i="1"/>
  <c r="Q606" i="1" s="1"/>
  <c r="S606" i="1" s="1"/>
  <c r="U606" i="1" s="1"/>
  <c r="W606" i="1" s="1"/>
  <c r="Y606" i="1" s="1"/>
  <c r="AA606" i="1" s="1"/>
  <c r="AC606" i="1" s="1"/>
  <c r="AE606" i="1" s="1"/>
  <c r="AG606" i="1" s="1"/>
  <c r="AI606" i="1" s="1"/>
  <c r="AK606" i="1" s="1"/>
  <c r="O607" i="1"/>
  <c r="Q607" i="1" s="1"/>
  <c r="S607" i="1" s="1"/>
  <c r="U607" i="1" s="1"/>
  <c r="W607" i="1" s="1"/>
  <c r="Y607" i="1" s="1"/>
  <c r="AA607" i="1" s="1"/>
  <c r="AC607" i="1" s="1"/>
  <c r="AE607" i="1" s="1"/>
  <c r="AG607" i="1" s="1"/>
  <c r="AI607" i="1" s="1"/>
  <c r="AK607" i="1" s="1"/>
  <c r="O608" i="1"/>
  <c r="Q608" i="1" s="1"/>
  <c r="S608" i="1" s="1"/>
  <c r="U608" i="1" s="1"/>
  <c r="W608" i="1" s="1"/>
  <c r="Y608" i="1" s="1"/>
  <c r="AA608" i="1" s="1"/>
  <c r="AC608" i="1" s="1"/>
  <c r="AE608" i="1" s="1"/>
  <c r="AG608" i="1" s="1"/>
  <c r="AI608" i="1" s="1"/>
  <c r="AK608" i="1" s="1"/>
  <c r="O609" i="1"/>
  <c r="Q609" i="1" s="1"/>
  <c r="S609" i="1" s="1"/>
  <c r="U609" i="1" s="1"/>
  <c r="W609" i="1" s="1"/>
  <c r="Y609" i="1" s="1"/>
  <c r="AA609" i="1" s="1"/>
  <c r="AC609" i="1" s="1"/>
  <c r="AE609" i="1" s="1"/>
  <c r="AG609" i="1" s="1"/>
  <c r="AI609" i="1" s="1"/>
  <c r="AK609" i="1" s="1"/>
  <c r="O610" i="1"/>
  <c r="Q610" i="1" s="1"/>
  <c r="S610" i="1" s="1"/>
  <c r="U610" i="1" s="1"/>
  <c r="W610" i="1" s="1"/>
  <c r="Y610" i="1" s="1"/>
  <c r="AA610" i="1" s="1"/>
  <c r="AC610" i="1" s="1"/>
  <c r="AE610" i="1" s="1"/>
  <c r="AG610" i="1" s="1"/>
  <c r="AI610" i="1" s="1"/>
  <c r="AK610" i="1" s="1"/>
  <c r="O611" i="1"/>
  <c r="Q611" i="1" s="1"/>
  <c r="S611" i="1" s="1"/>
  <c r="U611" i="1" s="1"/>
  <c r="W611" i="1" s="1"/>
  <c r="Y611" i="1" s="1"/>
  <c r="AA611" i="1" s="1"/>
  <c r="AC611" i="1" s="1"/>
  <c r="AE611" i="1" s="1"/>
  <c r="AG611" i="1" s="1"/>
  <c r="AI611" i="1" s="1"/>
  <c r="AK611" i="1" s="1"/>
  <c r="O612" i="1"/>
  <c r="Q612" i="1" s="1"/>
  <c r="S612" i="1" s="1"/>
  <c r="U612" i="1" s="1"/>
  <c r="W612" i="1" s="1"/>
  <c r="Y612" i="1" s="1"/>
  <c r="AA612" i="1" s="1"/>
  <c r="AC612" i="1" s="1"/>
  <c r="AE612" i="1" s="1"/>
  <c r="AG612" i="1" s="1"/>
  <c r="AI612" i="1" s="1"/>
  <c r="AK612" i="1" s="1"/>
  <c r="O613" i="1"/>
  <c r="Q613" i="1" s="1"/>
  <c r="S613" i="1" s="1"/>
  <c r="U613" i="1" s="1"/>
  <c r="W613" i="1" s="1"/>
  <c r="Y613" i="1" s="1"/>
  <c r="AA613" i="1" s="1"/>
  <c r="AC613" i="1" s="1"/>
  <c r="AE613" i="1" s="1"/>
  <c r="AG613" i="1" s="1"/>
  <c r="AI613" i="1" s="1"/>
  <c r="AK613" i="1" s="1"/>
  <c r="O614" i="1"/>
  <c r="Q614" i="1" s="1"/>
  <c r="S614" i="1" s="1"/>
  <c r="U614" i="1" s="1"/>
  <c r="W614" i="1" s="1"/>
  <c r="Y614" i="1" s="1"/>
  <c r="AA614" i="1" s="1"/>
  <c r="AC614" i="1" s="1"/>
  <c r="AE614" i="1" s="1"/>
  <c r="AG614" i="1" s="1"/>
  <c r="AI614" i="1" s="1"/>
  <c r="AK614" i="1" s="1"/>
  <c r="O615" i="1"/>
  <c r="Q615" i="1" s="1"/>
  <c r="S615" i="1" s="1"/>
  <c r="U615" i="1" s="1"/>
  <c r="W615" i="1" s="1"/>
  <c r="Y615" i="1" s="1"/>
  <c r="AA615" i="1" s="1"/>
  <c r="AC615" i="1" s="1"/>
  <c r="AE615" i="1" s="1"/>
  <c r="AG615" i="1" s="1"/>
  <c r="AI615" i="1" s="1"/>
  <c r="AK615" i="1" s="1"/>
  <c r="O4" i="1"/>
  <c r="Q4" i="1" s="1"/>
  <c r="S4" i="1" s="1"/>
  <c r="U4" i="1" s="1"/>
  <c r="W4" i="1" s="1"/>
  <c r="Y4" i="1" s="1"/>
  <c r="AA4" i="1" s="1"/>
  <c r="AC4" i="1" s="1"/>
  <c r="AE4" i="1" s="1"/>
  <c r="AG4" i="1" s="1"/>
  <c r="AI4" i="1" s="1"/>
  <c r="AK4" i="1" s="1"/>
  <c r="G19" i="3" l="1"/>
  <c r="M10" i="3" l="1"/>
  <c r="R28" i="3"/>
  <c r="R25" i="3"/>
  <c r="R27" i="3"/>
  <c r="AD27" i="3" l="1"/>
  <c r="AB27" i="3"/>
  <c r="Z27" i="3"/>
  <c r="X27" i="3"/>
  <c r="V27" i="3"/>
  <c r="T27" i="3"/>
  <c r="P27" i="3"/>
  <c r="N27" i="3"/>
  <c r="L27" i="3"/>
  <c r="J27" i="3"/>
  <c r="H27" i="3"/>
  <c r="G27" i="3"/>
  <c r="R39" i="3"/>
  <c r="I27" i="3" l="1"/>
  <c r="K27" i="3" l="1"/>
  <c r="AE46" i="3"/>
  <c r="AE58" i="3"/>
  <c r="AE56" i="3"/>
  <c r="AE44" i="3"/>
  <c r="I51" i="3"/>
  <c r="AD66" i="3"/>
  <c r="AB66" i="3"/>
  <c r="Z66" i="3"/>
  <c r="X66" i="3"/>
  <c r="V66" i="3"/>
  <c r="T66" i="3"/>
  <c r="R66" i="3"/>
  <c r="P66" i="3"/>
  <c r="N66" i="3"/>
  <c r="L66" i="3"/>
  <c r="J66" i="3"/>
  <c r="H66" i="3"/>
  <c r="G66" i="3"/>
  <c r="AD65" i="3"/>
  <c r="AB65" i="3"/>
  <c r="Z65" i="3"/>
  <c r="X65" i="3"/>
  <c r="V65" i="3"/>
  <c r="T65" i="3"/>
  <c r="R65" i="3"/>
  <c r="P65" i="3"/>
  <c r="N65" i="3"/>
  <c r="L65" i="3"/>
  <c r="J65" i="3"/>
  <c r="H65" i="3"/>
  <c r="G65" i="3"/>
  <c r="AD64" i="3"/>
  <c r="AB64" i="3"/>
  <c r="Z64" i="3"/>
  <c r="X64" i="3"/>
  <c r="V64" i="3"/>
  <c r="T64" i="3"/>
  <c r="R64" i="3"/>
  <c r="P64" i="3"/>
  <c r="N64" i="3"/>
  <c r="L64" i="3"/>
  <c r="J64" i="3"/>
  <c r="H64" i="3"/>
  <c r="G64" i="3"/>
  <c r="AD63" i="3"/>
  <c r="AD62" i="3" s="1"/>
  <c r="AB63" i="3"/>
  <c r="AB62" i="3" s="1"/>
  <c r="Z63" i="3"/>
  <c r="Z62" i="3" s="1"/>
  <c r="X63" i="3"/>
  <c r="X62" i="3" s="1"/>
  <c r="V63" i="3"/>
  <c r="V62" i="3" s="1"/>
  <c r="T63" i="3"/>
  <c r="T62" i="3" s="1"/>
  <c r="R63" i="3"/>
  <c r="R62" i="3" s="1"/>
  <c r="P63" i="3"/>
  <c r="P62" i="3" s="1"/>
  <c r="N63" i="3"/>
  <c r="N62" i="3" s="1"/>
  <c r="L63" i="3"/>
  <c r="L62" i="3" s="1"/>
  <c r="J63" i="3"/>
  <c r="J62" i="3" s="1"/>
  <c r="H63" i="3"/>
  <c r="H62" i="3" s="1"/>
  <c r="G63" i="3"/>
  <c r="G62" i="3" s="1"/>
  <c r="AE60" i="3"/>
  <c r="AD60" i="3"/>
  <c r="AB60" i="3"/>
  <c r="Z60" i="3"/>
  <c r="X60" i="3"/>
  <c r="V60" i="3"/>
  <c r="T60" i="3"/>
  <c r="R60" i="3"/>
  <c r="P60" i="3"/>
  <c r="N60" i="3"/>
  <c r="L60" i="3"/>
  <c r="J60" i="3"/>
  <c r="H60" i="3"/>
  <c r="G60" i="3"/>
  <c r="AD59" i="3"/>
  <c r="AB59" i="3"/>
  <c r="Z59" i="3"/>
  <c r="X59" i="3"/>
  <c r="V59" i="3"/>
  <c r="T59" i="3"/>
  <c r="R59" i="3"/>
  <c r="P59" i="3"/>
  <c r="N59" i="3"/>
  <c r="L59" i="3"/>
  <c r="J59" i="3"/>
  <c r="H59" i="3"/>
  <c r="G59" i="3"/>
  <c r="AD58" i="3"/>
  <c r="AB58" i="3"/>
  <c r="Z58" i="3"/>
  <c r="X58" i="3"/>
  <c r="V58" i="3"/>
  <c r="T58" i="3"/>
  <c r="R58" i="3"/>
  <c r="P58" i="3"/>
  <c r="N58" i="3"/>
  <c r="L58" i="3"/>
  <c r="J58" i="3"/>
  <c r="H58" i="3"/>
  <c r="G58" i="3"/>
  <c r="AD57" i="3"/>
  <c r="AB57" i="3"/>
  <c r="Z57" i="3"/>
  <c r="X57" i="3"/>
  <c r="V57" i="3"/>
  <c r="T57" i="3"/>
  <c r="R57" i="3"/>
  <c r="P57" i="3"/>
  <c r="N57" i="3"/>
  <c r="L57" i="3"/>
  <c r="J57" i="3"/>
  <c r="H57" i="3"/>
  <c r="G57" i="3"/>
  <c r="AD56" i="3"/>
  <c r="AB56" i="3"/>
  <c r="Z56" i="3"/>
  <c r="X56" i="3"/>
  <c r="V56" i="3"/>
  <c r="T56" i="3"/>
  <c r="R56" i="3"/>
  <c r="P56" i="3"/>
  <c r="N56" i="3"/>
  <c r="L56" i="3"/>
  <c r="J56" i="3"/>
  <c r="H56" i="3"/>
  <c r="G56" i="3"/>
  <c r="AD55" i="3"/>
  <c r="AB55" i="3"/>
  <c r="Z55" i="3"/>
  <c r="X55" i="3"/>
  <c r="X54" i="3" s="1"/>
  <c r="V55" i="3"/>
  <c r="V54" i="3" s="1"/>
  <c r="T55" i="3"/>
  <c r="R55" i="3"/>
  <c r="P55" i="3"/>
  <c r="P54" i="3" s="1"/>
  <c r="N55" i="3"/>
  <c r="L55" i="3"/>
  <c r="L54" i="3" s="1"/>
  <c r="J55" i="3"/>
  <c r="H55" i="3"/>
  <c r="H54" i="3" s="1"/>
  <c r="G55" i="3"/>
  <c r="G54" i="3" s="1"/>
  <c r="AD52" i="3"/>
  <c r="AB52" i="3"/>
  <c r="Z52" i="3"/>
  <c r="X52" i="3"/>
  <c r="V52" i="3"/>
  <c r="T52" i="3"/>
  <c r="R52" i="3"/>
  <c r="P52" i="3"/>
  <c r="N52" i="3"/>
  <c r="L52" i="3"/>
  <c r="J52" i="3"/>
  <c r="H52" i="3"/>
  <c r="G52" i="3"/>
  <c r="AD51" i="3"/>
  <c r="AB51" i="3"/>
  <c r="Z51" i="3"/>
  <c r="X51" i="3"/>
  <c r="V51" i="3"/>
  <c r="T51" i="3"/>
  <c r="R51" i="3"/>
  <c r="P51" i="3"/>
  <c r="N51" i="3"/>
  <c r="L51" i="3"/>
  <c r="J51" i="3"/>
  <c r="H51" i="3"/>
  <c r="G51" i="3"/>
  <c r="AD50" i="3"/>
  <c r="AB50" i="3"/>
  <c r="Z50" i="3"/>
  <c r="X50" i="3"/>
  <c r="V50" i="3"/>
  <c r="T50" i="3"/>
  <c r="R50" i="3"/>
  <c r="P50" i="3"/>
  <c r="N50" i="3"/>
  <c r="L50" i="3"/>
  <c r="J50" i="3"/>
  <c r="H50" i="3"/>
  <c r="G50" i="3"/>
  <c r="AD49" i="3"/>
  <c r="AB49" i="3"/>
  <c r="Z49" i="3"/>
  <c r="X49" i="3"/>
  <c r="V49" i="3"/>
  <c r="T49" i="3"/>
  <c r="R49" i="3"/>
  <c r="P49" i="3"/>
  <c r="N49" i="3"/>
  <c r="L49" i="3"/>
  <c r="J49" i="3"/>
  <c r="H49" i="3"/>
  <c r="G49" i="3"/>
  <c r="AD48" i="3"/>
  <c r="AB48" i="3"/>
  <c r="Z48" i="3"/>
  <c r="X48" i="3"/>
  <c r="V48" i="3"/>
  <c r="T48" i="3"/>
  <c r="R48" i="3"/>
  <c r="P48" i="3"/>
  <c r="N48" i="3"/>
  <c r="L48" i="3"/>
  <c r="J48" i="3"/>
  <c r="H48" i="3"/>
  <c r="G48" i="3"/>
  <c r="AD46" i="3"/>
  <c r="AB46" i="3"/>
  <c r="Z46" i="3"/>
  <c r="X46" i="3"/>
  <c r="V46" i="3"/>
  <c r="T46" i="3"/>
  <c r="R46" i="3"/>
  <c r="P46" i="3"/>
  <c r="N46" i="3"/>
  <c r="L46" i="3"/>
  <c r="J46" i="3"/>
  <c r="H46" i="3"/>
  <c r="G46" i="3"/>
  <c r="AD45" i="3"/>
  <c r="AB45" i="3"/>
  <c r="Z45" i="3"/>
  <c r="X45" i="3"/>
  <c r="V45" i="3"/>
  <c r="T45" i="3"/>
  <c r="R45" i="3"/>
  <c r="P45" i="3"/>
  <c r="N45" i="3"/>
  <c r="L45" i="3"/>
  <c r="J45" i="3"/>
  <c r="H45" i="3"/>
  <c r="G45" i="3"/>
  <c r="AD44" i="3"/>
  <c r="AB44" i="3"/>
  <c r="Z44" i="3"/>
  <c r="X44" i="3"/>
  <c r="V44" i="3"/>
  <c r="T44" i="3"/>
  <c r="R44" i="3"/>
  <c r="P44" i="3"/>
  <c r="N44" i="3"/>
  <c r="L44" i="3"/>
  <c r="J44" i="3"/>
  <c r="H44" i="3"/>
  <c r="G44" i="3"/>
  <c r="AD43" i="3"/>
  <c r="AB43" i="3"/>
  <c r="Z43" i="3"/>
  <c r="X43" i="3"/>
  <c r="V43" i="3"/>
  <c r="T43" i="3"/>
  <c r="R43" i="3"/>
  <c r="P43" i="3"/>
  <c r="N43" i="3"/>
  <c r="L43" i="3"/>
  <c r="J43" i="3"/>
  <c r="H43" i="3"/>
  <c r="G43" i="3"/>
  <c r="AD39" i="3"/>
  <c r="AB39" i="3"/>
  <c r="Z39" i="3"/>
  <c r="X39" i="3"/>
  <c r="V39" i="3"/>
  <c r="T39" i="3"/>
  <c r="P39" i="3"/>
  <c r="N39" i="3"/>
  <c r="L39" i="3"/>
  <c r="J39" i="3"/>
  <c r="H39" i="3"/>
  <c r="G39" i="3"/>
  <c r="AD38" i="3"/>
  <c r="AB38" i="3"/>
  <c r="Z38" i="3"/>
  <c r="X38" i="3"/>
  <c r="V38" i="3"/>
  <c r="T38" i="3"/>
  <c r="R38" i="3"/>
  <c r="P38" i="3"/>
  <c r="N38" i="3"/>
  <c r="L38" i="3"/>
  <c r="J38" i="3"/>
  <c r="H38" i="3"/>
  <c r="G38" i="3"/>
  <c r="AD37" i="3"/>
  <c r="AD36" i="3" s="1"/>
  <c r="AB37" i="3"/>
  <c r="AB36" i="3" s="1"/>
  <c r="Z37" i="3"/>
  <c r="Z36" i="3" s="1"/>
  <c r="X37" i="3"/>
  <c r="X36" i="3" s="1"/>
  <c r="V37" i="3"/>
  <c r="V36" i="3" s="1"/>
  <c r="T37" i="3"/>
  <c r="T36" i="3" s="1"/>
  <c r="R37" i="3"/>
  <c r="R36" i="3" s="1"/>
  <c r="P37" i="3"/>
  <c r="P36" i="3" s="1"/>
  <c r="N37" i="3"/>
  <c r="N36" i="3" s="1"/>
  <c r="L37" i="3"/>
  <c r="L36" i="3" s="1"/>
  <c r="J37" i="3"/>
  <c r="J36" i="3" s="1"/>
  <c r="H37" i="3"/>
  <c r="H36" i="3" s="1"/>
  <c r="G37" i="3"/>
  <c r="AD34" i="3"/>
  <c r="AB34" i="3"/>
  <c r="Z34" i="3"/>
  <c r="X34" i="3"/>
  <c r="V34" i="3"/>
  <c r="T34" i="3"/>
  <c r="R34" i="3"/>
  <c r="P34" i="3"/>
  <c r="N34" i="3"/>
  <c r="L34" i="3"/>
  <c r="J34" i="3"/>
  <c r="H34" i="3"/>
  <c r="G34" i="3"/>
  <c r="AD33" i="3"/>
  <c r="AB33" i="3"/>
  <c r="Z33" i="3"/>
  <c r="X33" i="3"/>
  <c r="V33" i="3"/>
  <c r="T33" i="3"/>
  <c r="R33" i="3"/>
  <c r="P33" i="3"/>
  <c r="N33" i="3"/>
  <c r="L33" i="3"/>
  <c r="J33" i="3"/>
  <c r="H33" i="3"/>
  <c r="G33" i="3"/>
  <c r="AD32" i="3"/>
  <c r="AB32" i="3"/>
  <c r="Z32" i="3"/>
  <c r="X32" i="3"/>
  <c r="V32" i="3"/>
  <c r="T32" i="3"/>
  <c r="R32" i="3"/>
  <c r="P32" i="3"/>
  <c r="N32" i="3"/>
  <c r="L32" i="3"/>
  <c r="J32" i="3"/>
  <c r="H32" i="3"/>
  <c r="G32" i="3"/>
  <c r="AD31" i="3"/>
  <c r="AB31" i="3"/>
  <c r="Z31" i="3"/>
  <c r="X31" i="3"/>
  <c r="V31" i="3"/>
  <c r="T31" i="3"/>
  <c r="R31" i="3"/>
  <c r="P31" i="3"/>
  <c r="N31" i="3"/>
  <c r="L31" i="3"/>
  <c r="J31" i="3"/>
  <c r="H31" i="3"/>
  <c r="G31" i="3"/>
  <c r="AD30" i="3"/>
  <c r="AB30" i="3"/>
  <c r="Z30" i="3"/>
  <c r="X30" i="3"/>
  <c r="V30" i="3"/>
  <c r="T30" i="3"/>
  <c r="R30" i="3"/>
  <c r="P30" i="3"/>
  <c r="N30" i="3"/>
  <c r="L30" i="3"/>
  <c r="J30" i="3"/>
  <c r="H30" i="3"/>
  <c r="G30" i="3"/>
  <c r="AE29" i="3"/>
  <c r="AD29" i="3"/>
  <c r="AB29" i="3"/>
  <c r="Z29" i="3"/>
  <c r="X29" i="3"/>
  <c r="V29" i="3"/>
  <c r="T29" i="3"/>
  <c r="R29" i="3"/>
  <c r="P29" i="3"/>
  <c r="N29" i="3"/>
  <c r="L29" i="3"/>
  <c r="J29" i="3"/>
  <c r="H29" i="3"/>
  <c r="G29" i="3"/>
  <c r="AD28" i="3"/>
  <c r="AB28" i="3"/>
  <c r="Z28" i="3"/>
  <c r="X28" i="3"/>
  <c r="V28" i="3"/>
  <c r="T28" i="3"/>
  <c r="P28" i="3"/>
  <c r="N28" i="3"/>
  <c r="L28" i="3"/>
  <c r="J28" i="3"/>
  <c r="H28" i="3"/>
  <c r="G28" i="3"/>
  <c r="AD26" i="3"/>
  <c r="AB26" i="3"/>
  <c r="Z26" i="3"/>
  <c r="X26" i="3"/>
  <c r="V26" i="3"/>
  <c r="T26" i="3"/>
  <c r="R26" i="3"/>
  <c r="P26" i="3"/>
  <c r="N26" i="3"/>
  <c r="L26" i="3"/>
  <c r="J26" i="3"/>
  <c r="H26" i="3"/>
  <c r="G26" i="3"/>
  <c r="AD25" i="3"/>
  <c r="AB25" i="3"/>
  <c r="Z25" i="3"/>
  <c r="X25" i="3"/>
  <c r="V25" i="3"/>
  <c r="T25" i="3"/>
  <c r="P25" i="3"/>
  <c r="N25" i="3"/>
  <c r="L25" i="3"/>
  <c r="J25" i="3"/>
  <c r="H25" i="3"/>
  <c r="G25" i="3"/>
  <c r="AD23" i="3"/>
  <c r="AB23" i="3"/>
  <c r="Z23" i="3"/>
  <c r="X23" i="3"/>
  <c r="V23" i="3"/>
  <c r="T23" i="3"/>
  <c r="R23" i="3"/>
  <c r="P23" i="3"/>
  <c r="N23" i="3"/>
  <c r="L23" i="3"/>
  <c r="J23" i="3"/>
  <c r="H23" i="3"/>
  <c r="G23" i="3"/>
  <c r="AD22" i="3"/>
  <c r="AB22" i="3"/>
  <c r="Z22" i="3"/>
  <c r="X22" i="3"/>
  <c r="V22" i="3"/>
  <c r="T22" i="3"/>
  <c r="R22" i="3"/>
  <c r="P22" i="3"/>
  <c r="N22" i="3"/>
  <c r="L22" i="3"/>
  <c r="J22" i="3"/>
  <c r="H22" i="3"/>
  <c r="G22" i="3"/>
  <c r="AD21" i="3"/>
  <c r="AB21" i="3"/>
  <c r="Z21" i="3"/>
  <c r="X21" i="3"/>
  <c r="V21" i="3"/>
  <c r="T21" i="3"/>
  <c r="R21" i="3"/>
  <c r="P21" i="3"/>
  <c r="N21" i="3"/>
  <c r="L21" i="3"/>
  <c r="J21" i="3"/>
  <c r="H21" i="3"/>
  <c r="G21" i="3"/>
  <c r="AD20" i="3"/>
  <c r="AB20" i="3"/>
  <c r="Z20" i="3"/>
  <c r="X20" i="3"/>
  <c r="V20" i="3"/>
  <c r="T20" i="3"/>
  <c r="R20" i="3"/>
  <c r="P20" i="3"/>
  <c r="N20" i="3"/>
  <c r="L20" i="3"/>
  <c r="J20" i="3"/>
  <c r="H20" i="3"/>
  <c r="G20" i="3"/>
  <c r="AD19" i="3"/>
  <c r="AB19" i="3"/>
  <c r="Z19" i="3"/>
  <c r="X19" i="3"/>
  <c r="V19" i="3"/>
  <c r="T19" i="3"/>
  <c r="R19" i="3"/>
  <c r="P19" i="3"/>
  <c r="N19" i="3"/>
  <c r="L19" i="3"/>
  <c r="J19" i="3"/>
  <c r="H19" i="3"/>
  <c r="AD18" i="3"/>
  <c r="AB18" i="3"/>
  <c r="Z18" i="3"/>
  <c r="X18" i="3"/>
  <c r="V18" i="3"/>
  <c r="T18" i="3"/>
  <c r="R18" i="3"/>
  <c r="P18" i="3"/>
  <c r="N18" i="3"/>
  <c r="L18" i="3"/>
  <c r="H18" i="3"/>
  <c r="G18" i="3"/>
  <c r="AD16" i="3"/>
  <c r="AB16" i="3"/>
  <c r="Z16" i="3"/>
  <c r="X16" i="3"/>
  <c r="V16" i="3"/>
  <c r="T16" i="3"/>
  <c r="R16" i="3"/>
  <c r="P16" i="3"/>
  <c r="N16" i="3"/>
  <c r="L16" i="3"/>
  <c r="J16" i="3"/>
  <c r="H16" i="3"/>
  <c r="G16" i="3"/>
  <c r="AD15" i="3"/>
  <c r="AB15" i="3"/>
  <c r="Z15" i="3"/>
  <c r="X15" i="3"/>
  <c r="V15" i="3"/>
  <c r="T15" i="3"/>
  <c r="R15" i="3"/>
  <c r="P15" i="3"/>
  <c r="N15" i="3"/>
  <c r="L15" i="3"/>
  <c r="J15" i="3"/>
  <c r="H15" i="3"/>
  <c r="G15" i="3"/>
  <c r="AD14" i="3"/>
  <c r="AB14" i="3"/>
  <c r="Z14" i="3"/>
  <c r="X14" i="3"/>
  <c r="V14" i="3"/>
  <c r="T14" i="3"/>
  <c r="R14" i="3"/>
  <c r="P14" i="3"/>
  <c r="N14" i="3"/>
  <c r="L14" i="3"/>
  <c r="J14" i="3"/>
  <c r="H14" i="3"/>
  <c r="G14" i="3"/>
  <c r="AD13" i="3"/>
  <c r="AB13" i="3"/>
  <c r="Z13" i="3"/>
  <c r="X13" i="3"/>
  <c r="V13" i="3"/>
  <c r="T13" i="3"/>
  <c r="R13" i="3"/>
  <c r="P13" i="3"/>
  <c r="N13" i="3"/>
  <c r="L13" i="3"/>
  <c r="J13" i="3"/>
  <c r="H13" i="3"/>
  <c r="G13" i="3"/>
  <c r="AD12" i="3"/>
  <c r="AB12" i="3"/>
  <c r="Z12" i="3"/>
  <c r="X12" i="3"/>
  <c r="V12" i="3"/>
  <c r="T12" i="3"/>
  <c r="R12" i="3"/>
  <c r="P12" i="3"/>
  <c r="N12" i="3"/>
  <c r="L12" i="3"/>
  <c r="J12" i="3"/>
  <c r="H12" i="3"/>
  <c r="G12" i="3"/>
  <c r="AD10" i="3"/>
  <c r="AB10" i="3"/>
  <c r="Z10" i="3"/>
  <c r="X10" i="3"/>
  <c r="V10" i="3"/>
  <c r="T10" i="3"/>
  <c r="R10" i="3"/>
  <c r="P10" i="3"/>
  <c r="N10" i="3"/>
  <c r="L10" i="3"/>
  <c r="J10" i="3"/>
  <c r="H10" i="3"/>
  <c r="G10" i="3"/>
  <c r="G8" i="3" s="1"/>
  <c r="AD9" i="3"/>
  <c r="AB9" i="3"/>
  <c r="Z9" i="3"/>
  <c r="X9" i="3"/>
  <c r="V9" i="3"/>
  <c r="T9" i="3"/>
  <c r="R9" i="3"/>
  <c r="P9" i="3"/>
  <c r="N9" i="3"/>
  <c r="L9" i="3"/>
  <c r="J9" i="3"/>
  <c r="H9" i="3"/>
  <c r="J24" i="3" l="1"/>
  <c r="AE65" i="3"/>
  <c r="AC29" i="3"/>
  <c r="AC44" i="3"/>
  <c r="AC58" i="3"/>
  <c r="AC65" i="3"/>
  <c r="AC60" i="3"/>
  <c r="AC46" i="3"/>
  <c r="AC56" i="3"/>
  <c r="AA23" i="3"/>
  <c r="Y23" i="3"/>
  <c r="AA29" i="3"/>
  <c r="AA44" i="3"/>
  <c r="AA60" i="3"/>
  <c r="AA56" i="3"/>
  <c r="AA46" i="3"/>
  <c r="AA65" i="3"/>
  <c r="AA58" i="3"/>
  <c r="Y56" i="3"/>
  <c r="Y29" i="3"/>
  <c r="Y44" i="3"/>
  <c r="Y60" i="3"/>
  <c r="Y58" i="3"/>
  <c r="Y46" i="3"/>
  <c r="Y65" i="3"/>
  <c r="W29" i="3"/>
  <c r="W58" i="3"/>
  <c r="W46" i="3"/>
  <c r="K29" i="3"/>
  <c r="U29" i="3"/>
  <c r="W23" i="3"/>
  <c r="S23" i="3"/>
  <c r="U23" i="3"/>
  <c r="W60" i="3"/>
  <c r="W65" i="3"/>
  <c r="W44" i="3"/>
  <c r="U44" i="3"/>
  <c r="W56" i="3"/>
  <c r="U60" i="3"/>
  <c r="U46" i="3"/>
  <c r="U56" i="3"/>
  <c r="U58" i="3"/>
  <c r="U65" i="3"/>
  <c r="S29" i="3"/>
  <c r="I39" i="3"/>
  <c r="O39" i="3"/>
  <c r="K39" i="3"/>
  <c r="R35" i="3"/>
  <c r="M27" i="3"/>
  <c r="S46" i="3"/>
  <c r="I12" i="3"/>
  <c r="K23" i="3"/>
  <c r="S44" i="3"/>
  <c r="S60" i="3"/>
  <c r="S56" i="3"/>
  <c r="S58" i="3"/>
  <c r="S65" i="3"/>
  <c r="I16" i="3"/>
  <c r="X8" i="3"/>
  <c r="AB8" i="3"/>
  <c r="H8" i="3"/>
  <c r="I64" i="3"/>
  <c r="Q63" i="3"/>
  <c r="Q62" i="3" s="1"/>
  <c r="Q52" i="3"/>
  <c r="Q39" i="3"/>
  <c r="T8" i="3"/>
  <c r="K45" i="3"/>
  <c r="I56" i="3"/>
  <c r="Q29" i="3"/>
  <c r="Q23" i="3"/>
  <c r="O29" i="3"/>
  <c r="I23" i="3"/>
  <c r="M23" i="3"/>
  <c r="I29" i="3"/>
  <c r="M29" i="3"/>
  <c r="K31" i="3"/>
  <c r="V42" i="3"/>
  <c r="V41" i="3" s="1"/>
  <c r="AD42" i="3"/>
  <c r="I10" i="3"/>
  <c r="AB11" i="3"/>
  <c r="I31" i="3"/>
  <c r="I14" i="3"/>
  <c r="I19" i="3"/>
  <c r="K33" i="3"/>
  <c r="T42" i="3"/>
  <c r="I50" i="3"/>
  <c r="I58" i="3"/>
  <c r="I63" i="3"/>
  <c r="I62" i="3" s="1"/>
  <c r="K34" i="3"/>
  <c r="K37" i="3"/>
  <c r="K36" i="3" s="1"/>
  <c r="I43" i="3"/>
  <c r="I52" i="3"/>
  <c r="I60" i="3"/>
  <c r="I22" i="3"/>
  <c r="K14" i="3"/>
  <c r="I15" i="3"/>
  <c r="Z11" i="3"/>
  <c r="K32" i="3"/>
  <c r="I33" i="3"/>
  <c r="I44" i="3"/>
  <c r="I18" i="3"/>
  <c r="K20" i="3"/>
  <c r="J11" i="3"/>
  <c r="X40" i="3"/>
  <c r="G53" i="3"/>
  <c r="X42" i="3"/>
  <c r="X41" i="3" s="1"/>
  <c r="AB42" i="3"/>
  <c r="N61" i="3"/>
  <c r="R8" i="3"/>
  <c r="V8" i="3"/>
  <c r="Z8" i="3"/>
  <c r="AD8" i="3"/>
  <c r="I49" i="3"/>
  <c r="G24" i="3"/>
  <c r="N11" i="3"/>
  <c r="T11" i="3"/>
  <c r="M13" i="3"/>
  <c r="M43" i="3"/>
  <c r="M33" i="3"/>
  <c r="M16" i="3"/>
  <c r="N40" i="3"/>
  <c r="AB40" i="3"/>
  <c r="T40" i="3"/>
  <c r="P8" i="3"/>
  <c r="V17" i="3"/>
  <c r="Z17" i="3"/>
  <c r="AD17" i="3"/>
  <c r="I13" i="3"/>
  <c r="N24" i="3"/>
  <c r="I21" i="3"/>
  <c r="I30" i="3"/>
  <c r="H40" i="3"/>
  <c r="H42" i="3"/>
  <c r="H41" i="3" s="1"/>
  <c r="O64" i="3"/>
  <c r="L11" i="3"/>
  <c r="J61" i="3"/>
  <c r="R61" i="3"/>
  <c r="V61" i="3"/>
  <c r="Z61" i="3"/>
  <c r="AD61" i="3"/>
  <c r="K64" i="3"/>
  <c r="K10" i="3"/>
  <c r="I55" i="3"/>
  <c r="I54" i="3" s="1"/>
  <c r="Q44" i="3"/>
  <c r="P35" i="3"/>
  <c r="L8" i="3"/>
  <c r="H11" i="3"/>
  <c r="X11" i="3"/>
  <c r="I26" i="3"/>
  <c r="L53" i="3"/>
  <c r="N54" i="3"/>
  <c r="AD54" i="3"/>
  <c r="Q46" i="3"/>
  <c r="K26" i="3"/>
  <c r="O45" i="3"/>
  <c r="Q65" i="3"/>
  <c r="K28" i="3"/>
  <c r="K30" i="3"/>
  <c r="M12" i="3"/>
  <c r="K15" i="3"/>
  <c r="K9" i="3"/>
  <c r="M14" i="3"/>
  <c r="K25" i="3"/>
  <c r="M22" i="3"/>
  <c r="K21" i="3"/>
  <c r="M31" i="3"/>
  <c r="K59" i="3"/>
  <c r="R17" i="3"/>
  <c r="O50" i="3"/>
  <c r="Q60" i="3"/>
  <c r="N47" i="3"/>
  <c r="Z47" i="3"/>
  <c r="R11" i="3"/>
  <c r="H24" i="3"/>
  <c r="L24" i="3"/>
  <c r="P40" i="3"/>
  <c r="J47" i="3"/>
  <c r="R47" i="3"/>
  <c r="V47" i="3"/>
  <c r="AD47" i="3"/>
  <c r="I57" i="3"/>
  <c r="N8" i="3"/>
  <c r="V11" i="3"/>
  <c r="AD11" i="3"/>
  <c r="N17" i="3"/>
  <c r="T24" i="3"/>
  <c r="AB24" i="3"/>
  <c r="R24" i="3"/>
  <c r="Z24" i="3"/>
  <c r="I20" i="3"/>
  <c r="K22" i="3"/>
  <c r="I25" i="3"/>
  <c r="M32" i="3"/>
  <c r="J40" i="3"/>
  <c r="R40" i="3"/>
  <c r="V40" i="3"/>
  <c r="Z40" i="3"/>
  <c r="AD40" i="3"/>
  <c r="M39" i="3"/>
  <c r="G42" i="3"/>
  <c r="G41" i="3" s="1"/>
  <c r="K43" i="3"/>
  <c r="I45" i="3"/>
  <c r="M45" i="3"/>
  <c r="I48" i="3"/>
  <c r="P53" i="3"/>
  <c r="K50" i="3"/>
  <c r="J54" i="3"/>
  <c r="R54" i="3"/>
  <c r="Z54" i="3"/>
  <c r="H61" i="3"/>
  <c r="T61" i="3"/>
  <c r="X61" i="3"/>
  <c r="AB61" i="3"/>
  <c r="M64" i="3"/>
  <c r="Q64" i="3"/>
  <c r="H35" i="3"/>
  <c r="L35" i="3"/>
  <c r="I38" i="3"/>
  <c r="M63" i="3"/>
  <c r="M62" i="3" s="1"/>
  <c r="K65" i="3"/>
  <c r="O65" i="3"/>
  <c r="Q58" i="3"/>
  <c r="I9" i="3"/>
  <c r="J17" i="3"/>
  <c r="K13" i="3"/>
  <c r="X24" i="3"/>
  <c r="V24" i="3"/>
  <c r="AD24" i="3"/>
  <c r="I28" i="3"/>
  <c r="I32" i="3"/>
  <c r="J8" i="3"/>
  <c r="P11" i="3"/>
  <c r="G17" i="3"/>
  <c r="K12" i="3"/>
  <c r="H17" i="3"/>
  <c r="L17" i="3"/>
  <c r="P17" i="3"/>
  <c r="T17" i="3"/>
  <c r="X17" i="3"/>
  <c r="AB17" i="3"/>
  <c r="K16" i="3"/>
  <c r="P24" i="3"/>
  <c r="O23" i="3"/>
  <c r="T35" i="3"/>
  <c r="X35" i="3"/>
  <c r="AB35" i="3"/>
  <c r="G35" i="3"/>
  <c r="I37" i="3"/>
  <c r="I36" i="3" s="1"/>
  <c r="L40" i="3"/>
  <c r="N42" i="3"/>
  <c r="Z42" i="3"/>
  <c r="I46" i="3"/>
  <c r="J53" i="3"/>
  <c r="T54" i="3"/>
  <c r="AB54" i="3"/>
  <c r="I59" i="3"/>
  <c r="K63" i="3"/>
  <c r="K62" i="3" s="1"/>
  <c r="O63" i="3"/>
  <c r="O62" i="3" s="1"/>
  <c r="I65" i="3"/>
  <c r="M65" i="3"/>
  <c r="I66" i="3"/>
  <c r="G11" i="3"/>
  <c r="G40" i="3"/>
  <c r="G36" i="3"/>
  <c r="P42" i="3"/>
  <c r="P41" i="3" s="1"/>
  <c r="G47" i="3"/>
  <c r="R53" i="3"/>
  <c r="V53" i="3"/>
  <c r="Z53" i="3"/>
  <c r="AD53" i="3"/>
  <c r="J35" i="3"/>
  <c r="N35" i="3"/>
  <c r="V35" i="3"/>
  <c r="Z35" i="3"/>
  <c r="AD35" i="3"/>
  <c r="J42" i="3"/>
  <c r="R42" i="3"/>
  <c r="H47" i="3"/>
  <c r="L47" i="3"/>
  <c r="P47" i="3"/>
  <c r="T47" i="3"/>
  <c r="X47" i="3"/>
  <c r="AB47" i="3"/>
  <c r="L61" i="3"/>
  <c r="P61" i="3"/>
  <c r="K38" i="3"/>
  <c r="L42" i="3"/>
  <c r="L41" i="3" s="1"/>
  <c r="H53" i="3"/>
  <c r="N53" i="3"/>
  <c r="T53" i="3"/>
  <c r="X53" i="3"/>
  <c r="AB53" i="3"/>
  <c r="G61" i="3"/>
  <c r="O32" i="3"/>
  <c r="M34" i="3"/>
  <c r="Q56" i="3"/>
  <c r="M66" i="3"/>
  <c r="I34" i="3"/>
  <c r="K44" i="3"/>
  <c r="O44" i="3"/>
  <c r="M46" i="3"/>
  <c r="M50" i="3"/>
  <c r="K52" i="3"/>
  <c r="O52" i="3"/>
  <c r="K56" i="3"/>
  <c r="O56" i="3"/>
  <c r="M58" i="3"/>
  <c r="K60" i="3"/>
  <c r="O60" i="3"/>
  <c r="M44" i="3"/>
  <c r="K46" i="3"/>
  <c r="O46" i="3"/>
  <c r="M52" i="3"/>
  <c r="M56" i="3"/>
  <c r="K58" i="3"/>
  <c r="O58" i="3"/>
  <c r="M60" i="3"/>
  <c r="K66" i="3"/>
  <c r="J7" i="3" l="1"/>
  <c r="R7" i="3"/>
  <c r="AE63" i="3"/>
  <c r="AE62" i="3" s="1"/>
  <c r="AE64" i="3"/>
  <c r="AE14" i="3"/>
  <c r="AC23" i="3"/>
  <c r="AE23" i="3"/>
  <c r="AC14" i="3"/>
  <c r="AC63" i="3"/>
  <c r="AC62" i="3" s="1"/>
  <c r="AC64" i="3"/>
  <c r="AA14" i="3"/>
  <c r="AA64" i="3"/>
  <c r="AA63" i="3"/>
  <c r="AA62" i="3" s="1"/>
  <c r="Y63" i="3"/>
  <c r="Y62" i="3" s="1"/>
  <c r="Y64" i="3"/>
  <c r="Y14" i="3"/>
  <c r="X7" i="3"/>
  <c r="X6" i="3" s="1"/>
  <c r="W14" i="3"/>
  <c r="W63" i="3"/>
  <c r="W62" i="3" s="1"/>
  <c r="W64" i="3"/>
  <c r="S52" i="3"/>
  <c r="S45" i="3"/>
  <c r="U14" i="3"/>
  <c r="S39" i="3"/>
  <c r="U63" i="3"/>
  <c r="U62" i="3" s="1"/>
  <c r="U64" i="3"/>
  <c r="S32" i="3"/>
  <c r="O27" i="3"/>
  <c r="H7" i="3"/>
  <c r="H6" i="3" s="1"/>
  <c r="AB7" i="3"/>
  <c r="S14" i="3"/>
  <c r="T7" i="3"/>
  <c r="O13" i="3"/>
  <c r="S43" i="3"/>
  <c r="Q31" i="3"/>
  <c r="Q22" i="3"/>
  <c r="Q16" i="3"/>
  <c r="Q20" i="3"/>
  <c r="S64" i="3"/>
  <c r="S63" i="3"/>
  <c r="S62" i="3" s="1"/>
  <c r="Q50" i="3"/>
  <c r="Q33" i="3"/>
  <c r="Q13" i="3"/>
  <c r="AD7" i="3"/>
  <c r="AD41" i="3"/>
  <c r="O20" i="3"/>
  <c r="K40" i="3"/>
  <c r="M20" i="3"/>
  <c r="T41" i="3"/>
  <c r="Z7" i="3"/>
  <c r="M9" i="3"/>
  <c r="M8" i="3" s="1"/>
  <c r="I11" i="3"/>
  <c r="O43" i="3"/>
  <c r="O47" i="3" s="1"/>
  <c r="V7" i="3"/>
  <c r="V6" i="3" s="1"/>
  <c r="O14" i="3"/>
  <c r="K48" i="3"/>
  <c r="K42" i="3" s="1"/>
  <c r="N41" i="3"/>
  <c r="M28" i="3"/>
  <c r="P7" i="3"/>
  <c r="P6" i="3" s="1"/>
  <c r="I8" i="3"/>
  <c r="I17" i="3"/>
  <c r="AB41" i="3"/>
  <c r="I53" i="3"/>
  <c r="I47" i="3"/>
  <c r="N7" i="3"/>
  <c r="M47" i="3"/>
  <c r="L7" i="3"/>
  <c r="L6" i="3" s="1"/>
  <c r="K8" i="3"/>
  <c r="O33" i="3"/>
  <c r="I40" i="3"/>
  <c r="I24" i="3"/>
  <c r="I61" i="3"/>
  <c r="M25" i="3"/>
  <c r="J41" i="3"/>
  <c r="O16" i="3"/>
  <c r="Q43" i="3"/>
  <c r="I35" i="3"/>
  <c r="O31" i="3"/>
  <c r="K49" i="3"/>
  <c r="K19" i="3"/>
  <c r="K18" i="3"/>
  <c r="K35" i="3"/>
  <c r="K57" i="3"/>
  <c r="K55" i="3"/>
  <c r="K54" i="3" s="1"/>
  <c r="I42" i="3"/>
  <c r="I41" i="3" s="1"/>
  <c r="K51" i="3"/>
  <c r="M15" i="3"/>
  <c r="M17" i="3" s="1"/>
  <c r="M30" i="3"/>
  <c r="M26" i="3"/>
  <c r="G7" i="3"/>
  <c r="G6" i="3" s="1"/>
  <c r="K17" i="3"/>
  <c r="K47" i="3"/>
  <c r="R41" i="3"/>
  <c r="Z41" i="3"/>
  <c r="O22" i="3"/>
  <c r="M59" i="3"/>
  <c r="M21" i="3"/>
  <c r="O28" i="3"/>
  <c r="Q45" i="3"/>
  <c r="O66" i="3"/>
  <c r="Q32" i="3"/>
  <c r="O34" i="3"/>
  <c r="O37" i="3"/>
  <c r="M38" i="3"/>
  <c r="O9" i="3"/>
  <c r="Q14" i="3"/>
  <c r="M37" i="3"/>
  <c r="J6" i="3" l="1"/>
  <c r="I7" i="3"/>
  <c r="I6" i="3" s="1"/>
  <c r="T6" i="3"/>
  <c r="AB6" i="3"/>
  <c r="AE50" i="3"/>
  <c r="AC50" i="3"/>
  <c r="AA50" i="3"/>
  <c r="Y50" i="3"/>
  <c r="U32" i="3"/>
  <c r="U39" i="3"/>
  <c r="U52" i="3"/>
  <c r="W50" i="3"/>
  <c r="U45" i="3"/>
  <c r="U43" i="3"/>
  <c r="S33" i="3"/>
  <c r="S13" i="3"/>
  <c r="U50" i="3"/>
  <c r="S20" i="3"/>
  <c r="S22" i="3"/>
  <c r="S47" i="3"/>
  <c r="S16" i="3"/>
  <c r="S31" i="3"/>
  <c r="Q27" i="3"/>
  <c r="AD6" i="3"/>
  <c r="Q66" i="3"/>
  <c r="Q9" i="3"/>
  <c r="Q34" i="3"/>
  <c r="Q28" i="3"/>
  <c r="S50" i="3"/>
  <c r="Z6" i="3"/>
  <c r="R6" i="3"/>
  <c r="N6" i="3"/>
  <c r="O25" i="3"/>
  <c r="Q47" i="3"/>
  <c r="M35" i="3"/>
  <c r="K53" i="3"/>
  <c r="K24" i="3"/>
  <c r="K11" i="3"/>
  <c r="K7" i="3" s="1"/>
  <c r="M49" i="3"/>
  <c r="K41" i="3"/>
  <c r="O21" i="3"/>
  <c r="O10" i="3"/>
  <c r="O8" i="3" s="1"/>
  <c r="O26" i="3"/>
  <c r="M51" i="3"/>
  <c r="M48" i="3"/>
  <c r="K61" i="3"/>
  <c r="M55" i="3"/>
  <c r="M57" i="3"/>
  <c r="M19" i="3"/>
  <c r="M18" i="3"/>
  <c r="O59" i="3"/>
  <c r="O30" i="3"/>
  <c r="O15" i="3"/>
  <c r="O12" i="3"/>
  <c r="M40" i="3"/>
  <c r="M36" i="3"/>
  <c r="O36" i="3"/>
  <c r="O38" i="3"/>
  <c r="O40" i="3" s="1"/>
  <c r="Q37" i="3"/>
  <c r="AE45" i="3" l="1"/>
  <c r="AE43" i="3"/>
  <c r="AE15" i="3"/>
  <c r="AE28" i="3"/>
  <c r="AC28" i="3"/>
  <c r="AC45" i="3"/>
  <c r="AC43" i="3"/>
  <c r="AC15" i="3"/>
  <c r="AA28" i="3"/>
  <c r="AA15" i="3"/>
  <c r="AA45" i="3"/>
  <c r="AA43" i="3"/>
  <c r="Y45" i="3"/>
  <c r="Y43" i="3"/>
  <c r="Y15" i="3"/>
  <c r="W39" i="3"/>
  <c r="Y28" i="3"/>
  <c r="W52" i="3"/>
  <c r="W32" i="3"/>
  <c r="U47" i="3"/>
  <c r="U31" i="3"/>
  <c r="W28" i="3"/>
  <c r="U16" i="3"/>
  <c r="U13" i="3"/>
  <c r="U20" i="3"/>
  <c r="W45" i="3"/>
  <c r="W43" i="3"/>
  <c r="W15" i="3"/>
  <c r="U33" i="3"/>
  <c r="U22" i="3"/>
  <c r="S30" i="3"/>
  <c r="S34" i="3"/>
  <c r="S66" i="3"/>
  <c r="S27" i="3"/>
  <c r="U15" i="3"/>
  <c r="U12" i="3"/>
  <c r="U28" i="3"/>
  <c r="S9" i="3"/>
  <c r="S28" i="3"/>
  <c r="Q38" i="3"/>
  <c r="Q40" i="3" s="1"/>
  <c r="S15" i="3"/>
  <c r="S12" i="3"/>
  <c r="Q59" i="3"/>
  <c r="Q26" i="3"/>
  <c r="Q21" i="3"/>
  <c r="Q10" i="3"/>
  <c r="Q8" i="3" s="1"/>
  <c r="O17" i="3"/>
  <c r="K6" i="3"/>
  <c r="O35" i="3"/>
  <c r="O19" i="3"/>
  <c r="O18" i="3"/>
  <c r="M42" i="3"/>
  <c r="M53" i="3"/>
  <c r="O49" i="3"/>
  <c r="M54" i="3"/>
  <c r="M61" i="3"/>
  <c r="Q15" i="3"/>
  <c r="Q12" i="3"/>
  <c r="Q30" i="3"/>
  <c r="Q25" i="3"/>
  <c r="M11" i="3"/>
  <c r="M7" i="3" s="1"/>
  <c r="M24" i="3"/>
  <c r="O57" i="3"/>
  <c r="O55" i="3"/>
  <c r="O51" i="3"/>
  <c r="O48" i="3"/>
  <c r="Q36" i="3"/>
  <c r="AE19" i="3" l="1"/>
  <c r="AE47" i="3"/>
  <c r="AE57" i="3"/>
  <c r="AE51" i="3"/>
  <c r="AE38" i="3"/>
  <c r="AC47" i="3"/>
  <c r="AC19" i="3"/>
  <c r="AC57" i="3"/>
  <c r="AC51" i="3"/>
  <c r="AC38" i="3"/>
  <c r="AA38" i="3"/>
  <c r="Y32" i="3"/>
  <c r="AA19" i="3"/>
  <c r="Y39" i="3"/>
  <c r="Y52" i="3"/>
  <c r="AA47" i="3"/>
  <c r="AA57" i="3"/>
  <c r="AA51" i="3"/>
  <c r="Y19" i="3"/>
  <c r="W33" i="3"/>
  <c r="W31" i="3"/>
  <c r="W20" i="3"/>
  <c r="W16" i="3"/>
  <c r="Y47" i="3"/>
  <c r="W13" i="3"/>
  <c r="Y57" i="3"/>
  <c r="Y51" i="3"/>
  <c r="Y38" i="3"/>
  <c r="Y37" i="3"/>
  <c r="W22" i="3"/>
  <c r="W12" i="3"/>
  <c r="W51" i="3"/>
  <c r="W38" i="3"/>
  <c r="W37" i="3"/>
  <c r="W19" i="3"/>
  <c r="W57" i="3"/>
  <c r="U9" i="3"/>
  <c r="U27" i="3"/>
  <c r="U34" i="3"/>
  <c r="U66" i="3"/>
  <c r="U30" i="3"/>
  <c r="W47" i="3"/>
  <c r="U51" i="3"/>
  <c r="U19" i="3"/>
  <c r="S10" i="3"/>
  <c r="S8" i="3" s="1"/>
  <c r="S26" i="3"/>
  <c r="U57" i="3"/>
  <c r="U17" i="3"/>
  <c r="S21" i="3"/>
  <c r="S59" i="3"/>
  <c r="U38" i="3"/>
  <c r="U37" i="3"/>
  <c r="S51" i="3"/>
  <c r="Q49" i="3"/>
  <c r="S19" i="3"/>
  <c r="S18" i="3"/>
  <c r="S17" i="3"/>
  <c r="S57" i="3"/>
  <c r="S55" i="3"/>
  <c r="S25" i="3"/>
  <c r="S38" i="3"/>
  <c r="S37" i="3"/>
  <c r="Q35" i="3"/>
  <c r="O54" i="3"/>
  <c r="O61" i="3"/>
  <c r="Q17" i="3"/>
  <c r="M41" i="3"/>
  <c r="M6" i="3" s="1"/>
  <c r="O53" i="3"/>
  <c r="O42" i="3"/>
  <c r="O24" i="3"/>
  <c r="Q55" i="3"/>
  <c r="Q57" i="3"/>
  <c r="Q51" i="3"/>
  <c r="Q48" i="3"/>
  <c r="O11" i="3"/>
  <c r="O7" i="3" s="1"/>
  <c r="Q18" i="3"/>
  <c r="Q19" i="3"/>
  <c r="AE30" i="3" l="1"/>
  <c r="AE13" i="3"/>
  <c r="AA39" i="3"/>
  <c r="AC30" i="3"/>
  <c r="AA52" i="3"/>
  <c r="AC13" i="3"/>
  <c r="AA32" i="3"/>
  <c r="AA37" i="3"/>
  <c r="AA36" i="3" s="1"/>
  <c r="Y20" i="3"/>
  <c r="Y33" i="3"/>
  <c r="Y22" i="3"/>
  <c r="AA13" i="3"/>
  <c r="AA30" i="3"/>
  <c r="Y16" i="3"/>
  <c r="Y31" i="3"/>
  <c r="W17" i="3"/>
  <c r="Y36" i="3"/>
  <c r="Y40" i="3"/>
  <c r="Y30" i="3"/>
  <c r="W34" i="3"/>
  <c r="Y13" i="3"/>
  <c r="Y12" i="3"/>
  <c r="W26" i="3"/>
  <c r="W9" i="3"/>
  <c r="W66" i="3"/>
  <c r="W27" i="3"/>
  <c r="S35" i="3"/>
  <c r="W40" i="3"/>
  <c r="W36" i="3"/>
  <c r="U21" i="3"/>
  <c r="W30" i="3"/>
  <c r="W25" i="3"/>
  <c r="U59" i="3"/>
  <c r="U10" i="3"/>
  <c r="U8" i="3" s="1"/>
  <c r="U18" i="3"/>
  <c r="U26" i="3"/>
  <c r="U25" i="3"/>
  <c r="U40" i="3"/>
  <c r="U36" i="3"/>
  <c r="S49" i="3"/>
  <c r="U55" i="3"/>
  <c r="S48" i="3"/>
  <c r="S42" i="3" s="1"/>
  <c r="S24" i="3"/>
  <c r="S54" i="3"/>
  <c r="S61" i="3"/>
  <c r="S40" i="3"/>
  <c r="S36" i="3"/>
  <c r="S11" i="3"/>
  <c r="O41" i="3"/>
  <c r="O6" i="3" s="1"/>
  <c r="Q53" i="3"/>
  <c r="Q42" i="3"/>
  <c r="Q24" i="3"/>
  <c r="Q11" i="3"/>
  <c r="Q7" i="3" s="1"/>
  <c r="Q54" i="3"/>
  <c r="Q61" i="3"/>
  <c r="AC32" i="3" l="1"/>
  <c r="AE32" i="3"/>
  <c r="AE49" i="3"/>
  <c r="AE22" i="3"/>
  <c r="AE59" i="3"/>
  <c r="AE55" i="3"/>
  <c r="AE39" i="3"/>
  <c r="AE37" i="3"/>
  <c r="AC52" i="3"/>
  <c r="AE52" i="3"/>
  <c r="AC59" i="3"/>
  <c r="AC55" i="3"/>
  <c r="AA31" i="3"/>
  <c r="AA33" i="3"/>
  <c r="AC39" i="3"/>
  <c r="AC37" i="3"/>
  <c r="AC49" i="3"/>
  <c r="AC48" i="3"/>
  <c r="AA16" i="3"/>
  <c r="AC22" i="3"/>
  <c r="AA20" i="3"/>
  <c r="AA40" i="3"/>
  <c r="AA59" i="3"/>
  <c r="AA55" i="3"/>
  <c r="Y21" i="3"/>
  <c r="Y27" i="3"/>
  <c r="Y9" i="3"/>
  <c r="AA12" i="3"/>
  <c r="Y66" i="3"/>
  <c r="Y26" i="3"/>
  <c r="Y34" i="3"/>
  <c r="AA22" i="3"/>
  <c r="AA49" i="3"/>
  <c r="AA48" i="3"/>
  <c r="W10" i="3"/>
  <c r="W8" i="3" s="1"/>
  <c r="Y17" i="3"/>
  <c r="Y25" i="3"/>
  <c r="Y59" i="3"/>
  <c r="Y55" i="3"/>
  <c r="Y49" i="3"/>
  <c r="Y48" i="3"/>
  <c r="Y18" i="3"/>
  <c r="U24" i="3"/>
  <c r="W35" i="3"/>
  <c r="W49" i="3"/>
  <c r="W48" i="3"/>
  <c r="W59" i="3"/>
  <c r="W55" i="3"/>
  <c r="W21" i="3"/>
  <c r="W18" i="3"/>
  <c r="U35" i="3"/>
  <c r="U49" i="3"/>
  <c r="U48" i="3"/>
  <c r="U54" i="3"/>
  <c r="U61" i="3"/>
  <c r="U11" i="3"/>
  <c r="U7" i="3" s="1"/>
  <c r="S53" i="3"/>
  <c r="S7" i="3"/>
  <c r="S41" i="3"/>
  <c r="Q41" i="3"/>
  <c r="Q6" i="3" s="1"/>
  <c r="AE16" i="3" l="1"/>
  <c r="AE12" i="3"/>
  <c r="AC31" i="3"/>
  <c r="AE31" i="3"/>
  <c r="AE54" i="3"/>
  <c r="AE61" i="3"/>
  <c r="AE48" i="3"/>
  <c r="AC20" i="3"/>
  <c r="AE20" i="3"/>
  <c r="AC33" i="3"/>
  <c r="AE33" i="3"/>
  <c r="AE40" i="3"/>
  <c r="AE36" i="3"/>
  <c r="AE26" i="3"/>
  <c r="AA34" i="3"/>
  <c r="AA66" i="3"/>
  <c r="AC16" i="3"/>
  <c r="AC12" i="3"/>
  <c r="AC40" i="3"/>
  <c r="AC36" i="3"/>
  <c r="AA27" i="3"/>
  <c r="AC53" i="3"/>
  <c r="AC42" i="3"/>
  <c r="AC54" i="3"/>
  <c r="AC61" i="3"/>
  <c r="AC26" i="3"/>
  <c r="AA9" i="3"/>
  <c r="AA21" i="3"/>
  <c r="Y24" i="3"/>
  <c r="AA18" i="3"/>
  <c r="Y35" i="3"/>
  <c r="AA53" i="3"/>
  <c r="AA42" i="3"/>
  <c r="AA54" i="3"/>
  <c r="AA61" i="3"/>
  <c r="Y10" i="3"/>
  <c r="Y8" i="3" s="1"/>
  <c r="AA26" i="3"/>
  <c r="AA25" i="3"/>
  <c r="AA17" i="3"/>
  <c r="Y54" i="3"/>
  <c r="Y61" i="3"/>
  <c r="Y11" i="3"/>
  <c r="Y53" i="3"/>
  <c r="Y42" i="3"/>
  <c r="W24" i="3"/>
  <c r="W11" i="3"/>
  <c r="W7" i="3" s="1"/>
  <c r="W53" i="3"/>
  <c r="W42" i="3"/>
  <c r="W54" i="3"/>
  <c r="W61" i="3"/>
  <c r="U53" i="3"/>
  <c r="U42" i="3"/>
  <c r="U41" i="3" s="1"/>
  <c r="U6" i="3" s="1"/>
  <c r="S6" i="3"/>
  <c r="Y41" i="3" l="1"/>
  <c r="AC9" i="3"/>
  <c r="AE9" i="3"/>
  <c r="AC66" i="3"/>
  <c r="AE53" i="3"/>
  <c r="AE42" i="3"/>
  <c r="AE41" i="3" s="1"/>
  <c r="AE17" i="3"/>
  <c r="AE21" i="3"/>
  <c r="AE18" i="3"/>
  <c r="AC27" i="3"/>
  <c r="AE27" i="3"/>
  <c r="AC34" i="3"/>
  <c r="AE34" i="3"/>
  <c r="AA24" i="3"/>
  <c r="AC21" i="3"/>
  <c r="AC18" i="3"/>
  <c r="AC25" i="3"/>
  <c r="AC41" i="3"/>
  <c r="AC17" i="3"/>
  <c r="AA10" i="3"/>
  <c r="AA8" i="3" s="1"/>
  <c r="AA41" i="3"/>
  <c r="AA35" i="3"/>
  <c r="Y7" i="3"/>
  <c r="AA11" i="3"/>
  <c r="W41" i="3"/>
  <c r="W6" i="3" s="1"/>
  <c r="Y6" i="3" l="1"/>
  <c r="AC35" i="3"/>
  <c r="AE24" i="3"/>
  <c r="AE66" i="3"/>
  <c r="AE25" i="3"/>
  <c r="AE35" i="3" s="1"/>
  <c r="AC10" i="3"/>
  <c r="AC8" i="3" s="1"/>
  <c r="AE10" i="3"/>
  <c r="AE8" i="3" s="1"/>
  <c r="AC24" i="3"/>
  <c r="AC11" i="3"/>
  <c r="AA7" i="3"/>
  <c r="AA6" i="3" s="1"/>
  <c r="AC7" i="3" l="1"/>
  <c r="AC6" i="3" s="1"/>
  <c r="AE11" i="3"/>
  <c r="AE7" i="3" s="1"/>
  <c r="AE6" i="3" s="1"/>
</calcChain>
</file>

<file path=xl/sharedStrings.xml><?xml version="1.0" encoding="utf-8"?>
<sst xmlns="http://schemas.openxmlformats.org/spreadsheetml/2006/main" count="8684" uniqueCount="3225">
  <si>
    <t>07式</t>
  </si>
  <si>
    <t>3型</t>
  </si>
  <si>
    <t>エアロコマンダー式100型</t>
  </si>
  <si>
    <t>041</t>
  </si>
  <si>
    <t>九帝式11型</t>
  </si>
  <si>
    <t>172G型</t>
    <rPh sb="4" eb="5">
      <t>カタ</t>
    </rPh>
    <phoneticPr fontId="3"/>
  </si>
  <si>
    <t>0088</t>
  </si>
  <si>
    <t>427型</t>
    <rPh sb="3" eb="4">
      <t>カタ</t>
    </rPh>
    <phoneticPr fontId="3"/>
  </si>
  <si>
    <t>A109S型</t>
    <rPh sb="5" eb="6">
      <t>カタ</t>
    </rPh>
    <phoneticPr fontId="3"/>
  </si>
  <si>
    <t>MDヘリコプターズ式</t>
  </si>
  <si>
    <t>区分</t>
    <rPh sb="0" eb="2">
      <t>クブン</t>
    </rPh>
    <phoneticPr fontId="3"/>
  </si>
  <si>
    <t>セスナ式150L型</t>
  </si>
  <si>
    <t>172NAT型</t>
    <rPh sb="6" eb="7">
      <t>カタ</t>
    </rPh>
    <phoneticPr fontId="3"/>
  </si>
  <si>
    <t>AS332L2型</t>
  </si>
  <si>
    <t>065</t>
  </si>
  <si>
    <t>セスナ式U206G型</t>
  </si>
  <si>
    <t>030036018</t>
  </si>
  <si>
    <t>ロックウェルコマンダー式112型</t>
  </si>
  <si>
    <t>G58型</t>
    <rPh sb="3" eb="4">
      <t>カタ</t>
    </rPh>
    <phoneticPr fontId="3"/>
  </si>
  <si>
    <t>0011</t>
  </si>
  <si>
    <t>0074</t>
  </si>
  <si>
    <t>0171</t>
  </si>
  <si>
    <t>Ka6E型</t>
    <rPh sb="4" eb="5">
      <t>カタ</t>
    </rPh>
    <phoneticPr fontId="3"/>
  </si>
  <si>
    <t>ビーチクラフト式36型</t>
  </si>
  <si>
    <t>セスナ式150B型</t>
  </si>
  <si>
    <t>B200型</t>
    <rPh sb="4" eb="5">
      <t>カタ</t>
    </rPh>
    <phoneticPr fontId="3"/>
  </si>
  <si>
    <t>種類区分</t>
    <rPh sb="0" eb="2">
      <t>シュルイ</t>
    </rPh>
    <rPh sb="2" eb="4">
      <t>クブン</t>
    </rPh>
    <phoneticPr fontId="3"/>
  </si>
  <si>
    <t>0034</t>
  </si>
  <si>
    <t>ルアグ式</t>
    <rPh sb="3" eb="4">
      <t>シキ</t>
    </rPh>
    <phoneticPr fontId="3"/>
  </si>
  <si>
    <t>M-7-235C型</t>
    <rPh sb="8" eb="9">
      <t>カタ</t>
    </rPh>
    <phoneticPr fontId="3"/>
  </si>
  <si>
    <t>ソカタ式TB9型</t>
  </si>
  <si>
    <t>DG-600/18型</t>
  </si>
  <si>
    <t>010169032</t>
  </si>
  <si>
    <t>0130</t>
  </si>
  <si>
    <t>AW169型</t>
    <rPh sb="5" eb="6">
      <t>カタ</t>
    </rPh>
    <phoneticPr fontId="3"/>
  </si>
  <si>
    <t>A109K2型</t>
  </si>
  <si>
    <t>ビーチクラフト式C23型</t>
  </si>
  <si>
    <t>0185</t>
  </si>
  <si>
    <t>セスナ式120型</t>
  </si>
  <si>
    <t>セスナ式152型</t>
  </si>
  <si>
    <t>02</t>
  </si>
  <si>
    <t>0120</t>
  </si>
  <si>
    <t>エアバス・インダストリー式</t>
    <rPh sb="12" eb="13">
      <t>シキ</t>
    </rPh>
    <phoneticPr fontId="3"/>
  </si>
  <si>
    <t>ソカタ式TB200型</t>
  </si>
  <si>
    <t>010009021</t>
  </si>
  <si>
    <t>42-500型</t>
    <rPh sb="6" eb="7">
      <t>カタ</t>
    </rPh>
    <phoneticPr fontId="3"/>
  </si>
  <si>
    <t>010148025</t>
  </si>
  <si>
    <t>ビーチクラフト式A36TC型</t>
  </si>
  <si>
    <t>式（Model）</t>
    <rPh sb="0" eb="1">
      <t>シキ</t>
    </rPh>
    <phoneticPr fontId="3"/>
  </si>
  <si>
    <t>EC225LP型</t>
    <rPh sb="7" eb="8">
      <t>カタ</t>
    </rPh>
    <phoneticPr fontId="3"/>
  </si>
  <si>
    <t>リバティー式</t>
  </si>
  <si>
    <t>セスナ式182S型</t>
  </si>
  <si>
    <t>YMFワコーF5C型</t>
  </si>
  <si>
    <t>セスナ式150J型</t>
  </si>
  <si>
    <t>エンブラエル式ERJ170-100STD型</t>
  </si>
  <si>
    <t>セスナ式150M型</t>
  </si>
  <si>
    <t>680型</t>
    <rPh sb="3" eb="4">
      <t>カタ</t>
    </rPh>
    <phoneticPr fontId="3"/>
  </si>
  <si>
    <t>東飛式</t>
    <rPh sb="0" eb="1">
      <t>トウ</t>
    </rPh>
    <rPh sb="1" eb="2">
      <t>ヒ</t>
    </rPh>
    <rPh sb="2" eb="3">
      <t>シキ</t>
    </rPh>
    <phoneticPr fontId="3"/>
  </si>
  <si>
    <t>ボンバルディア式CL-600-2C10型</t>
  </si>
  <si>
    <t>038</t>
  </si>
  <si>
    <t>サーブ式</t>
  </si>
  <si>
    <t>150B型</t>
  </si>
  <si>
    <t>ターボ・プロップ双発</t>
    <rPh sb="8" eb="10">
      <t>ソウハツ</t>
    </rPh>
    <phoneticPr fontId="3"/>
  </si>
  <si>
    <t>0073</t>
  </si>
  <si>
    <t>269C型</t>
    <rPh sb="4" eb="5">
      <t>カタ</t>
    </rPh>
    <phoneticPr fontId="3"/>
  </si>
  <si>
    <t>Ka6CR型</t>
    <rPh sb="5" eb="6">
      <t>カタ</t>
    </rPh>
    <phoneticPr fontId="3"/>
  </si>
  <si>
    <t>010104044</t>
  </si>
  <si>
    <t>コンドル1型</t>
  </si>
  <si>
    <t>ビーチクラフト式E33型</t>
  </si>
  <si>
    <t>010044051</t>
  </si>
  <si>
    <t>ホンダ・エアクラフト式</t>
    <rPh sb="10" eb="11">
      <t>シキ</t>
    </rPh>
    <phoneticPr fontId="3"/>
  </si>
  <si>
    <t>・「種類」＋「型（Type）」＋「式（Model）」の組み合わせで一意なコードを構成</t>
    <rPh sb="2" eb="4">
      <t>シュルイ</t>
    </rPh>
    <rPh sb="7" eb="8">
      <t>カタ</t>
    </rPh>
    <rPh sb="17" eb="18">
      <t>シキ</t>
    </rPh>
    <rPh sb="27" eb="28">
      <t>ク</t>
    </rPh>
    <rPh sb="29" eb="30">
      <t>ア</t>
    </rPh>
    <rPh sb="33" eb="35">
      <t>イチイ</t>
    </rPh>
    <rPh sb="40" eb="42">
      <t>コウセイ</t>
    </rPh>
    <phoneticPr fontId="3"/>
  </si>
  <si>
    <t>787-8型</t>
    <rPh sb="5" eb="6">
      <t>カタ</t>
    </rPh>
    <phoneticPr fontId="3"/>
  </si>
  <si>
    <t>グローブ式</t>
    <rPh sb="4" eb="5">
      <t>シキ</t>
    </rPh>
    <phoneticPr fontId="3"/>
  </si>
  <si>
    <t>アメリカンチャンピオン式8KCAB型</t>
  </si>
  <si>
    <t>セスナ式R172K型</t>
  </si>
  <si>
    <t>L-23スーパーブラニク型</t>
    <rPh sb="12" eb="13">
      <t>カタ</t>
    </rPh>
    <phoneticPr fontId="3"/>
  </si>
  <si>
    <t>PA-18-150型</t>
    <rPh sb="9" eb="10">
      <t>カタ</t>
    </rPh>
    <phoneticPr fontId="3"/>
  </si>
  <si>
    <t>セスナ式172L型</t>
  </si>
  <si>
    <t>ベル式427型</t>
  </si>
  <si>
    <t>ゴヴィエル3型</t>
    <rPh sb="6" eb="7">
      <t>カタ</t>
    </rPh>
    <phoneticPr fontId="3"/>
  </si>
  <si>
    <t>軽飛行機式</t>
    <rPh sb="0" eb="1">
      <t>ケイ</t>
    </rPh>
    <rPh sb="1" eb="4">
      <t>ヒコウキ</t>
    </rPh>
    <rPh sb="4" eb="5">
      <t>シキ</t>
    </rPh>
    <phoneticPr fontId="3"/>
  </si>
  <si>
    <t>010219039</t>
  </si>
  <si>
    <t>MRJ</t>
  </si>
  <si>
    <t>セスナ式170B型</t>
  </si>
  <si>
    <t>016</t>
  </si>
  <si>
    <t>・型式一覧のコード配列は、型（Type）を式（Model）の上位に設定</t>
    <rPh sb="1" eb="3">
      <t>カタシキ</t>
    </rPh>
    <rPh sb="3" eb="5">
      <t>イチラン</t>
    </rPh>
    <rPh sb="9" eb="11">
      <t>ハイレツ</t>
    </rPh>
    <rPh sb="13" eb="14">
      <t>カタ</t>
    </rPh>
    <rPh sb="21" eb="22">
      <t>シキ</t>
    </rPh>
    <rPh sb="30" eb="32">
      <t>ジョウイ</t>
    </rPh>
    <rPh sb="33" eb="35">
      <t>セッテイ</t>
    </rPh>
    <phoneticPr fontId="3"/>
  </si>
  <si>
    <t>L-33SOLO型</t>
    <rPh sb="8" eb="9">
      <t>カタ</t>
    </rPh>
    <phoneticPr fontId="3"/>
  </si>
  <si>
    <t>206B型</t>
  </si>
  <si>
    <t>型式</t>
    <rPh sb="0" eb="2">
      <t>カタシキ</t>
    </rPh>
    <phoneticPr fontId="8"/>
  </si>
  <si>
    <t>206L-3型</t>
    <rPh sb="6" eb="7">
      <t>カタ</t>
    </rPh>
    <phoneticPr fontId="3"/>
  </si>
  <si>
    <t>010215006</t>
  </si>
  <si>
    <t>180型</t>
    <rPh sb="3" eb="4">
      <t>カタ</t>
    </rPh>
    <phoneticPr fontId="3"/>
  </si>
  <si>
    <t>グローブ式スタンダード・アスティアーⅡ型</t>
  </si>
  <si>
    <t>フォッケ・ウルフ式クラニッヒⅢ型</t>
  </si>
  <si>
    <t>セスナ式172D型</t>
  </si>
  <si>
    <t>H-22B-1型</t>
    <rPh sb="7" eb="8">
      <t>カタ</t>
    </rPh>
    <phoneticPr fontId="3"/>
  </si>
  <si>
    <t>セスナ式182R型</t>
  </si>
  <si>
    <t>デュオ・ディスカス型</t>
    <rPh sb="9" eb="10">
      <t>カタ</t>
    </rPh>
    <phoneticPr fontId="3"/>
  </si>
  <si>
    <t>SZD-50-3プハッチ型</t>
    <rPh sb="12" eb="13">
      <t>カタ</t>
    </rPh>
    <phoneticPr fontId="3"/>
  </si>
  <si>
    <t>020087010</t>
  </si>
  <si>
    <t>47G-2A型</t>
    <rPh sb="6" eb="7">
      <t>カタ</t>
    </rPh>
    <phoneticPr fontId="3"/>
  </si>
  <si>
    <t>030127057</t>
  </si>
  <si>
    <t>ダイヤモンド・エアクラフト式HK36TTCスーパーディモナ型</t>
  </si>
  <si>
    <t>セスナ式172G型</t>
  </si>
  <si>
    <t>タービン単発</t>
  </si>
  <si>
    <t>S10-VT型</t>
    <rPh sb="6" eb="7">
      <t>カタ</t>
    </rPh>
    <phoneticPr fontId="3"/>
  </si>
  <si>
    <t>ダッソー・ブレゲー式</t>
  </si>
  <si>
    <t>PA-28-181型</t>
    <rPh sb="9" eb="10">
      <t>カタ</t>
    </rPh>
    <phoneticPr fontId="3"/>
  </si>
  <si>
    <t>セスナ式172Gラム型</t>
  </si>
  <si>
    <t>0119</t>
  </si>
  <si>
    <t>セスナ式172Hラム型</t>
  </si>
  <si>
    <t>S-76B型</t>
    <rPh sb="5" eb="6">
      <t>カタ</t>
    </rPh>
    <phoneticPr fontId="3"/>
  </si>
  <si>
    <t>PA-34-200型</t>
    <rPh sb="9" eb="10">
      <t>カタ</t>
    </rPh>
    <phoneticPr fontId="3"/>
  </si>
  <si>
    <t>055</t>
  </si>
  <si>
    <t>0014</t>
  </si>
  <si>
    <t>ダッソー・ブレゲー式ミステール・ファルコン900型</t>
  </si>
  <si>
    <t>ヴァレンティン式タイフーン17EⅡ型</t>
  </si>
  <si>
    <t>エクストラ式EA300/L型</t>
  </si>
  <si>
    <t>250ターボ型</t>
    <rPh sb="6" eb="7">
      <t>カタ</t>
    </rPh>
    <phoneticPr fontId="3"/>
  </si>
  <si>
    <t>アーカスT型</t>
  </si>
  <si>
    <t>PW-2DガパD型</t>
    <rPh sb="8" eb="9">
      <t>カタ</t>
    </rPh>
    <phoneticPr fontId="3"/>
  </si>
  <si>
    <t>G102スタンダード・アスティアーⅢ型</t>
  </si>
  <si>
    <t>光式</t>
  </si>
  <si>
    <t>T207型</t>
    <rPh sb="4" eb="5">
      <t>カタ</t>
    </rPh>
    <phoneticPr fontId="3"/>
  </si>
  <si>
    <t>相模式</t>
    <rPh sb="0" eb="2">
      <t>サガミ</t>
    </rPh>
    <rPh sb="2" eb="3">
      <t>シキ</t>
    </rPh>
    <phoneticPr fontId="3"/>
  </si>
  <si>
    <t>DG-800B型</t>
  </si>
  <si>
    <t>020090004</t>
  </si>
  <si>
    <t>0001</t>
  </si>
  <si>
    <t>セスナ式172N型</t>
  </si>
  <si>
    <t>AG-5B型</t>
    <rPh sb="5" eb="6">
      <t>カタ</t>
    </rPh>
    <phoneticPr fontId="3"/>
  </si>
  <si>
    <t>バイキング式</t>
    <rPh sb="5" eb="6">
      <t>シキ</t>
    </rPh>
    <phoneticPr fontId="3"/>
  </si>
  <si>
    <t>セスナ式172K型</t>
  </si>
  <si>
    <t>035</t>
  </si>
  <si>
    <t>010026021</t>
  </si>
  <si>
    <t>セスナ式207ロバートソン型</t>
  </si>
  <si>
    <t>セスナ式210-5A型</t>
  </si>
  <si>
    <t>31A型</t>
  </si>
  <si>
    <t>430型</t>
  </si>
  <si>
    <t>ヒューズ369</t>
  </si>
  <si>
    <t>012</t>
  </si>
  <si>
    <t>200型</t>
    <rPh sb="3" eb="4">
      <t>カタ</t>
    </rPh>
    <phoneticPr fontId="3"/>
  </si>
  <si>
    <t>香航式</t>
  </si>
  <si>
    <t>010114044</t>
  </si>
  <si>
    <t>747-400型</t>
    <rPh sb="7" eb="8">
      <t>カタ</t>
    </rPh>
    <phoneticPr fontId="3"/>
  </si>
  <si>
    <t>010170032</t>
  </si>
  <si>
    <t>セスナ式172Kラム型</t>
  </si>
  <si>
    <t>セスナ式172M型</t>
  </si>
  <si>
    <t>EA300/L型</t>
    <rPh sb="7" eb="8">
      <t>カタ</t>
    </rPh>
    <phoneticPr fontId="3"/>
  </si>
  <si>
    <t>アレキサンダー・シュライハー式</t>
    <rPh sb="14" eb="15">
      <t>シキ</t>
    </rPh>
    <phoneticPr fontId="3"/>
  </si>
  <si>
    <t>セスナ式180型</t>
  </si>
  <si>
    <t>ベントゥス2cM型</t>
    <rPh sb="8" eb="9">
      <t>カタ</t>
    </rPh>
    <phoneticPr fontId="3"/>
  </si>
  <si>
    <t>セスナ式172R型</t>
  </si>
  <si>
    <t>セスナ式172Mラム型</t>
  </si>
  <si>
    <t>セスナ式172Nラム型</t>
  </si>
  <si>
    <t>式（Model）</t>
    <rPh sb="0" eb="1">
      <t>シキ</t>
    </rPh>
    <phoneticPr fontId="8"/>
  </si>
  <si>
    <t>0195</t>
  </si>
  <si>
    <t>ビーチクラフト式B24R型</t>
  </si>
  <si>
    <t>九大式</t>
    <rPh sb="0" eb="2">
      <t>キュウダイ</t>
    </rPh>
    <rPh sb="2" eb="3">
      <t>シキ</t>
    </rPh>
    <phoneticPr fontId="3"/>
  </si>
  <si>
    <t>レーク式250ターボ型</t>
  </si>
  <si>
    <t>DHC-8-314型</t>
  </si>
  <si>
    <t>0047</t>
  </si>
  <si>
    <t>SE25C型</t>
    <rPh sb="5" eb="6">
      <t>カタ</t>
    </rPh>
    <phoneticPr fontId="3"/>
  </si>
  <si>
    <t>ビーチクラフト式35-C33A型</t>
  </si>
  <si>
    <t>パイパー式PA-28-181型</t>
  </si>
  <si>
    <t>セスナ式172NAT型</t>
  </si>
  <si>
    <t>セスナ式182Q型</t>
  </si>
  <si>
    <t>0038</t>
  </si>
  <si>
    <t>PA-42-1000型</t>
    <rPh sb="10" eb="11">
      <t>カタ</t>
    </rPh>
    <phoneticPr fontId="3"/>
  </si>
  <si>
    <t>010172032</t>
  </si>
  <si>
    <t>ビーチクラフト式F33A型</t>
  </si>
  <si>
    <t>0196</t>
  </si>
  <si>
    <t>010128009</t>
  </si>
  <si>
    <t>アスティアーCSジーンズ型</t>
  </si>
  <si>
    <t>027</t>
  </si>
  <si>
    <t>セスナ式172P型</t>
  </si>
  <si>
    <t>PA-28R-201型</t>
    <rPh sb="10" eb="11">
      <t>カタ</t>
    </rPh>
    <phoneticPr fontId="3"/>
  </si>
  <si>
    <t>10</t>
  </si>
  <si>
    <t>セスナ式172RG型</t>
  </si>
  <si>
    <t>セスナ式172S型</t>
  </si>
  <si>
    <t>010047034</t>
  </si>
  <si>
    <t>0026</t>
  </si>
  <si>
    <t>1900C型</t>
    <rPh sb="5" eb="6">
      <t>カタ</t>
    </rPh>
    <phoneticPr fontId="3"/>
  </si>
  <si>
    <t>レオナルド式AW139型</t>
    <rPh sb="5" eb="6">
      <t>シキ</t>
    </rPh>
    <rPh sb="11" eb="12">
      <t>カタ</t>
    </rPh>
    <phoneticPr fontId="3"/>
  </si>
  <si>
    <t>テキストロン・アビエーション式172S型</t>
  </si>
  <si>
    <t>172D型</t>
    <rPh sb="4" eb="5">
      <t>カタ</t>
    </rPh>
    <phoneticPr fontId="3"/>
  </si>
  <si>
    <t>030008029</t>
  </si>
  <si>
    <t>セスナ式172型</t>
  </si>
  <si>
    <t>ユーロコプター式AS365N3型</t>
  </si>
  <si>
    <t>エアバス式A380-841型</t>
  </si>
  <si>
    <t>0055</t>
  </si>
  <si>
    <t>PA-32R-301T型</t>
  </si>
  <si>
    <t>SGS1-26C型</t>
  </si>
  <si>
    <t>G102クラブ・アスティアーⅢb型</t>
    <rPh sb="16" eb="17">
      <t>カタ</t>
    </rPh>
    <phoneticPr fontId="3"/>
  </si>
  <si>
    <t>0041</t>
  </si>
  <si>
    <t>セスナ式175型</t>
  </si>
  <si>
    <t>M-7-235C型</t>
  </si>
  <si>
    <t>パイパー式PA-28-150型</t>
  </si>
  <si>
    <t>777-200型</t>
    <rPh sb="7" eb="8">
      <t>カタ</t>
    </rPh>
    <phoneticPr fontId="3"/>
  </si>
  <si>
    <t>J3C-65型</t>
    <rPh sb="6" eb="7">
      <t>カタ</t>
    </rPh>
    <phoneticPr fontId="3"/>
  </si>
  <si>
    <t>鷹七型</t>
    <rPh sb="0" eb="1">
      <t>タカ</t>
    </rPh>
    <rPh sb="1" eb="2">
      <t>ナナ</t>
    </rPh>
    <rPh sb="2" eb="3">
      <t>カタ</t>
    </rPh>
    <phoneticPr fontId="3"/>
  </si>
  <si>
    <t>飛行機</t>
    <rPh sb="0" eb="3">
      <t>ヒコウキ</t>
    </rPh>
    <phoneticPr fontId="3"/>
  </si>
  <si>
    <t>A-60+型</t>
    <rPh sb="5" eb="6">
      <t>カタ</t>
    </rPh>
    <phoneticPr fontId="3"/>
  </si>
  <si>
    <t>グラスフリューゲル式スタンダード・リベレ201B型</t>
  </si>
  <si>
    <t>セスナ式182P型</t>
  </si>
  <si>
    <t>0201</t>
  </si>
  <si>
    <t>スタンダード・アスティアーⅡ型</t>
  </si>
  <si>
    <t>0053</t>
  </si>
  <si>
    <t>G-Ⅳ型</t>
    <rPh sb="3" eb="4">
      <t>カタ</t>
    </rPh>
    <phoneticPr fontId="3"/>
  </si>
  <si>
    <t>エクストラ式EA300/SC型</t>
  </si>
  <si>
    <t>ライアン式205型</t>
  </si>
  <si>
    <t>030123076</t>
  </si>
  <si>
    <t>PA-28-180型</t>
    <rPh sb="9" eb="10">
      <t>カタ</t>
    </rPh>
    <phoneticPr fontId="3"/>
  </si>
  <si>
    <t>アビオン・ピエール・ロバン式DR400/180R型</t>
  </si>
  <si>
    <t>ビーチクラフト式23型</t>
  </si>
  <si>
    <t>010227058</t>
  </si>
  <si>
    <t>020063021</t>
  </si>
  <si>
    <t>滑空機</t>
  </si>
  <si>
    <t>駒鳥型</t>
  </si>
  <si>
    <t>010224029</t>
  </si>
  <si>
    <t>CL-600-2B19型</t>
    <rPh sb="11" eb="12">
      <t>カタ</t>
    </rPh>
    <phoneticPr fontId="3"/>
  </si>
  <si>
    <t>エアロンカ式7AC型</t>
  </si>
  <si>
    <t>EC155B1型</t>
    <rPh sb="7" eb="8">
      <t>カタ</t>
    </rPh>
    <phoneticPr fontId="3"/>
  </si>
  <si>
    <t>S-2C型</t>
    <rPh sb="4" eb="5">
      <t>カタ</t>
    </rPh>
    <phoneticPr fontId="3"/>
  </si>
  <si>
    <t>023</t>
  </si>
  <si>
    <t>東飛式MA型</t>
  </si>
  <si>
    <t>エアバス・ヘリコプターズ式</t>
    <rPh sb="12" eb="13">
      <t>シキ</t>
    </rPh>
    <phoneticPr fontId="3"/>
  </si>
  <si>
    <t>ボーイング式A75型</t>
  </si>
  <si>
    <t>ソカタ／モラン・ソルニエ式MS893A型</t>
  </si>
  <si>
    <t>アメリカンチャンピオン式7GCBC型</t>
  </si>
  <si>
    <t>TU206F型</t>
    <rPh sb="6" eb="7">
      <t>カタ</t>
    </rPh>
    <phoneticPr fontId="3"/>
  </si>
  <si>
    <t>ベランカ式7GCBC型</t>
  </si>
  <si>
    <t>SG-1型</t>
  </si>
  <si>
    <t>030</t>
  </si>
  <si>
    <t>EA300/200型</t>
    <rPh sb="9" eb="10">
      <t>カタ</t>
    </rPh>
    <phoneticPr fontId="3"/>
  </si>
  <si>
    <t>078</t>
  </si>
  <si>
    <t>セスナ式A150L型</t>
  </si>
  <si>
    <t>0115</t>
  </si>
  <si>
    <t>ガルフストリーム・エアロスペース式AG-5B型</t>
  </si>
  <si>
    <t>クリステン・インダストリー式A-1型</t>
  </si>
  <si>
    <t>アエロスパシアル式AS355F1型</t>
  </si>
  <si>
    <t>EC135P3型</t>
    <rPh sb="7" eb="8">
      <t>カタ</t>
    </rPh>
    <phoneticPr fontId="3"/>
  </si>
  <si>
    <t>コンドルⅣ/3型</t>
    <rPh sb="7" eb="8">
      <t>カタ</t>
    </rPh>
    <phoneticPr fontId="3"/>
  </si>
  <si>
    <t>0107</t>
  </si>
  <si>
    <t>セスナ式TU206G型</t>
  </si>
  <si>
    <t>043</t>
  </si>
  <si>
    <t>DHC-8-402型</t>
  </si>
  <si>
    <t>030107077</t>
  </si>
  <si>
    <t>ビーチクラフト式A23型</t>
  </si>
  <si>
    <t>A75型</t>
    <rPh sb="3" eb="4">
      <t>カタ</t>
    </rPh>
    <phoneticPr fontId="3"/>
  </si>
  <si>
    <t>ビーチクラフト式A36型</t>
  </si>
  <si>
    <t>ボーイング式787-8型</t>
  </si>
  <si>
    <t>ビーチクラフト式B36TC型</t>
  </si>
  <si>
    <t>シェンプ・ヒルト・V.L.式</t>
    <rPh sb="13" eb="14">
      <t>シキ</t>
    </rPh>
    <phoneticPr fontId="3"/>
  </si>
  <si>
    <t>030111080</t>
  </si>
  <si>
    <t>飛行船</t>
    <rPh sb="0" eb="3">
      <t>ヒコウセン</t>
    </rPh>
    <phoneticPr fontId="3"/>
  </si>
  <si>
    <t>エアバス・インダストリー式A300B4-622R型</t>
  </si>
  <si>
    <t>ダイヤモンド・エアクラフト式DA40型</t>
  </si>
  <si>
    <t>パイパー式PA-28-151型</t>
  </si>
  <si>
    <t>アビオン・ピエール・ロバン式DR400/180型</t>
  </si>
  <si>
    <t>Dornier228-202型</t>
  </si>
  <si>
    <t>ボンバルディア式DHC-8-315型</t>
  </si>
  <si>
    <t>EA300/S型</t>
    <rPh sb="7" eb="8">
      <t>カタ</t>
    </rPh>
    <phoneticPr fontId="3"/>
  </si>
  <si>
    <t>SF25C型</t>
  </si>
  <si>
    <t>010080041</t>
  </si>
  <si>
    <t>パイパー式PA-28-161型</t>
  </si>
  <si>
    <t>2型</t>
    <rPh sb="1" eb="2">
      <t>カタ</t>
    </rPh>
    <phoneticPr fontId="3"/>
  </si>
  <si>
    <t>ソカタ式</t>
  </si>
  <si>
    <t>アエロスパシアル式</t>
    <rPh sb="8" eb="9">
      <t>シキ</t>
    </rPh>
    <phoneticPr fontId="3"/>
  </si>
  <si>
    <t>H-32型</t>
  </si>
  <si>
    <t>アビオン・ピエール・ロバン式DR400RP型</t>
  </si>
  <si>
    <t>エクストラ式EA300/200型</t>
  </si>
  <si>
    <t>ディスカス2T型</t>
    <rPh sb="7" eb="8">
      <t>カタ</t>
    </rPh>
    <phoneticPr fontId="3"/>
  </si>
  <si>
    <t>エクストラ式EA300/S型</t>
  </si>
  <si>
    <t>AS355N型</t>
  </si>
  <si>
    <t>六甲式</t>
  </si>
  <si>
    <t>042</t>
  </si>
  <si>
    <t>ビーチクラフト式F33C型</t>
  </si>
  <si>
    <t>型（Type）</t>
    <rPh sb="0" eb="1">
      <t>カタ</t>
    </rPh>
    <phoneticPr fontId="3"/>
  </si>
  <si>
    <t>0060</t>
  </si>
  <si>
    <t>030141042</t>
  </si>
  <si>
    <t>富士重工式FA-200-160型</t>
  </si>
  <si>
    <t>富士重工式FA-200-180AO型</t>
  </si>
  <si>
    <t>010013021</t>
  </si>
  <si>
    <t>富士重工式FA-200-180型</t>
  </si>
  <si>
    <t>PA-28-150型</t>
    <rPh sb="9" eb="10">
      <t>カタ</t>
    </rPh>
    <phoneticPr fontId="3"/>
  </si>
  <si>
    <t>210-5A型</t>
  </si>
  <si>
    <t>パイパー式J3C-65型</t>
  </si>
  <si>
    <t>EC130B4型</t>
  </si>
  <si>
    <t>0018</t>
  </si>
  <si>
    <t>182P型</t>
    <rPh sb="4" eb="5">
      <t>カタ</t>
    </rPh>
    <phoneticPr fontId="3"/>
  </si>
  <si>
    <t>747-300型</t>
    <rPh sb="7" eb="8">
      <t>カタ</t>
    </rPh>
    <phoneticPr fontId="3"/>
  </si>
  <si>
    <t>レーク式LA-4-200型</t>
  </si>
  <si>
    <t>ヴァレンティン式</t>
    <rPh sb="7" eb="8">
      <t>シキ</t>
    </rPh>
    <phoneticPr fontId="3"/>
  </si>
  <si>
    <t>010191020</t>
  </si>
  <si>
    <t>ムーニー式M20C型</t>
  </si>
  <si>
    <t>WDLIB型</t>
  </si>
  <si>
    <t>ムーニー式M20J型</t>
  </si>
  <si>
    <t>DA42NG型</t>
    <rPh sb="6" eb="7">
      <t>カタ</t>
    </rPh>
    <phoneticPr fontId="3"/>
  </si>
  <si>
    <t>ベル式</t>
    <rPh sb="2" eb="3">
      <t>シキ</t>
    </rPh>
    <phoneticPr fontId="3"/>
  </si>
  <si>
    <t>0154</t>
  </si>
  <si>
    <t>ムーニー式M20K型</t>
  </si>
  <si>
    <r>
      <rPr>
        <sz val="11"/>
        <color theme="1"/>
        <rFont val="ＭＳ Ｐゴシック"/>
        <family val="3"/>
        <charset val="128"/>
      </rPr>
      <t>0092</t>
    </r>
  </si>
  <si>
    <t>モール・エアー式M-7-235C型</t>
  </si>
  <si>
    <t>PA-34-220T型</t>
  </si>
  <si>
    <t>ASW24型</t>
    <rPh sb="5" eb="6">
      <t>カタ</t>
    </rPh>
    <phoneticPr fontId="3"/>
  </si>
  <si>
    <t>PA-28-140型</t>
    <rPh sb="9" eb="10">
      <t>カタ</t>
    </rPh>
    <phoneticPr fontId="3"/>
  </si>
  <si>
    <t>モラン・ソルニエ式MS885型</t>
  </si>
  <si>
    <t>DA42型</t>
  </si>
  <si>
    <t>P.68C-TC型</t>
  </si>
  <si>
    <t>伊藤忠式N-62型</t>
  </si>
  <si>
    <t>航空機の種類を表すコード</t>
    <rPh sb="0" eb="3">
      <t>コウクウキ</t>
    </rPh>
    <rPh sb="4" eb="6">
      <t>シュルイ</t>
    </rPh>
    <rPh sb="7" eb="8">
      <t>アラワ</t>
    </rPh>
    <phoneticPr fontId="3"/>
  </si>
  <si>
    <t>セスナ式P210Nロバートソン型</t>
  </si>
  <si>
    <t>0045</t>
  </si>
  <si>
    <t>飛行船</t>
  </si>
  <si>
    <t>パイパー式PA-12型</t>
  </si>
  <si>
    <t>ピッツ式S-2B型</t>
  </si>
  <si>
    <t>010073042</t>
  </si>
  <si>
    <t>SZD-48-1型</t>
  </si>
  <si>
    <t>パイパー式PA-18-135型</t>
  </si>
  <si>
    <t>シュワイザー式SGS1-26E型</t>
  </si>
  <si>
    <t>AS350B2型</t>
    <rPh sb="7" eb="8">
      <t>カタ</t>
    </rPh>
    <phoneticPr fontId="3"/>
  </si>
  <si>
    <t>P210Nロバートソン型</t>
    <rPh sb="11" eb="12">
      <t>カタ</t>
    </rPh>
    <phoneticPr fontId="3"/>
  </si>
  <si>
    <t>パイパー式PA-18-150型</t>
  </si>
  <si>
    <t>DHC-8-314型</t>
    <rPh sb="9" eb="10">
      <t>カタ</t>
    </rPh>
    <phoneticPr fontId="3"/>
  </si>
  <si>
    <t>パイパー式PA-28-140型</t>
  </si>
  <si>
    <t>LS3-a型</t>
  </si>
  <si>
    <t>パイパー式PA-28-180型</t>
  </si>
  <si>
    <t>030142042</t>
  </si>
  <si>
    <t>パイパー式PA-28R-200型</t>
  </si>
  <si>
    <t>0113</t>
  </si>
  <si>
    <t>12</t>
  </si>
  <si>
    <t>ディスカスa型</t>
    <rPh sb="6" eb="7">
      <t>カタ</t>
    </rPh>
    <phoneticPr fontId="3"/>
  </si>
  <si>
    <t>スリングスビー・ケストレルT59D型</t>
    <rPh sb="17" eb="18">
      <t>カタ</t>
    </rPh>
    <phoneticPr fontId="3"/>
  </si>
  <si>
    <t>パイパー式PA-28R-201T型</t>
  </si>
  <si>
    <t>0103</t>
  </si>
  <si>
    <t>0069</t>
  </si>
  <si>
    <t>PZL-シフィドニク式PW-6U型</t>
  </si>
  <si>
    <t>0162</t>
  </si>
  <si>
    <t>H-23A-3型</t>
    <rPh sb="7" eb="8">
      <t>カタ</t>
    </rPh>
    <phoneticPr fontId="3"/>
  </si>
  <si>
    <t>シーラス式SR22型</t>
  </si>
  <si>
    <t>スリングスビー・ケストレルT59A型</t>
  </si>
  <si>
    <t>ダグラス式MD-90-30型</t>
  </si>
  <si>
    <t>S-3K-1型</t>
    <rPh sb="6" eb="7">
      <t>カタ</t>
    </rPh>
    <phoneticPr fontId="3"/>
  </si>
  <si>
    <t>パイパー式PA-28R-201型</t>
  </si>
  <si>
    <t>パイパー式PA-28RT-201T型</t>
  </si>
  <si>
    <t>0019</t>
  </si>
  <si>
    <t>パイパー式PA-32-300型</t>
  </si>
  <si>
    <t>型CD</t>
    <rPh sb="0" eb="1">
      <t>カタ</t>
    </rPh>
    <phoneticPr fontId="8"/>
  </si>
  <si>
    <t>010194019</t>
  </si>
  <si>
    <t>787-9型</t>
    <rPh sb="5" eb="6">
      <t>カタ</t>
    </rPh>
    <phoneticPr fontId="3"/>
  </si>
  <si>
    <t>リアジェット式</t>
    <rPh sb="6" eb="7">
      <t>シキ</t>
    </rPh>
    <phoneticPr fontId="3"/>
  </si>
  <si>
    <t>パイパー式PA-32-300ロバートソン型</t>
  </si>
  <si>
    <t>パイパー式PA-32R-301T型</t>
  </si>
  <si>
    <t>0082</t>
  </si>
  <si>
    <t>パイパー式PA-46-310P型</t>
  </si>
  <si>
    <t>パイパー式PA-46-350P型</t>
  </si>
  <si>
    <t>グラザー・ディルクス式DG-400型</t>
  </si>
  <si>
    <t>EA300/SC型</t>
    <rPh sb="8" eb="9">
      <t>カタ</t>
    </rPh>
    <phoneticPr fontId="3"/>
  </si>
  <si>
    <t>カモフ式Ka-32A11BC型</t>
  </si>
  <si>
    <t>パイパー式PA-46-500TP型</t>
  </si>
  <si>
    <t>ASW20CLトップ型</t>
  </si>
  <si>
    <t>コンドル1型</t>
    <rPh sb="5" eb="6">
      <t>カタ</t>
    </rPh>
    <phoneticPr fontId="3"/>
  </si>
  <si>
    <t>004</t>
  </si>
  <si>
    <t>A321-131型</t>
  </si>
  <si>
    <t>ピッツ式S-2A型</t>
  </si>
  <si>
    <t>パイパー式PA-34-200型</t>
  </si>
  <si>
    <t>ピッツ式S-2C型</t>
  </si>
  <si>
    <t>DR400RP型</t>
    <rPh sb="7" eb="8">
      <t>カタ</t>
    </rPh>
    <phoneticPr fontId="3"/>
  </si>
  <si>
    <t>SR22型</t>
    <rPh sb="4" eb="5">
      <t>カタ</t>
    </rPh>
    <phoneticPr fontId="3"/>
  </si>
  <si>
    <t>KIWI型</t>
  </si>
  <si>
    <t>ピッツ式S-2S型</t>
  </si>
  <si>
    <t>ジャイロフルーク式SC01B-160型</t>
  </si>
  <si>
    <t>ビーチクラフト式200型</t>
  </si>
  <si>
    <t>0022</t>
  </si>
  <si>
    <t>205型</t>
  </si>
  <si>
    <t>ワイエ50型</t>
  </si>
  <si>
    <t>010043054</t>
  </si>
  <si>
    <t>R66型</t>
    <rPh sb="3" eb="4">
      <t>カタ</t>
    </rPh>
    <phoneticPr fontId="3"/>
  </si>
  <si>
    <t>シーラス式SR20型</t>
  </si>
  <si>
    <t>SN式</t>
    <rPh sb="2" eb="3">
      <t>シキ</t>
    </rPh>
    <phoneticPr fontId="3"/>
  </si>
  <si>
    <t>ASW27-18型</t>
  </si>
  <si>
    <t>シーラス式SR22T型</t>
  </si>
  <si>
    <t>172N型</t>
    <rPh sb="4" eb="5">
      <t>カタ</t>
    </rPh>
    <phoneticPr fontId="3"/>
  </si>
  <si>
    <t>セスナ式T206H型</t>
  </si>
  <si>
    <t>0112</t>
  </si>
  <si>
    <t>Ka8B型</t>
  </si>
  <si>
    <t>セスナ式T207型</t>
  </si>
  <si>
    <t>747-200F型</t>
  </si>
  <si>
    <t>ASW15B型</t>
    <rPh sb="6" eb="7">
      <t>カタ</t>
    </rPh>
    <phoneticPr fontId="3"/>
  </si>
  <si>
    <t>002</t>
  </si>
  <si>
    <t>セスナ式T210N型</t>
  </si>
  <si>
    <t>025</t>
  </si>
  <si>
    <t>PA-46-500TP型</t>
    <rPh sb="11" eb="12">
      <t>カタ</t>
    </rPh>
    <phoneticPr fontId="3"/>
  </si>
  <si>
    <t>PA-28R-200型</t>
    <rPh sb="10" eb="11">
      <t>カタ</t>
    </rPh>
    <phoneticPr fontId="3"/>
  </si>
  <si>
    <t>ソカタ式TB10型</t>
  </si>
  <si>
    <t>ルアグ式Dornier228-212型</t>
  </si>
  <si>
    <t>WSKスウィドニク式</t>
  </si>
  <si>
    <t>DG-800A型</t>
    <rPh sb="7" eb="8">
      <t>カタ</t>
    </rPh>
    <phoneticPr fontId="3"/>
  </si>
  <si>
    <t>FA-200-180型</t>
    <rPh sb="10" eb="11">
      <t>カタ</t>
    </rPh>
    <phoneticPr fontId="3"/>
  </si>
  <si>
    <t>ソカタ式TB20型</t>
  </si>
  <si>
    <t>030191040</t>
  </si>
  <si>
    <t>AB139型</t>
    <rPh sb="5" eb="6">
      <t>カタ</t>
    </rPh>
    <phoneticPr fontId="3"/>
  </si>
  <si>
    <t>ERJ170-100STD型</t>
  </si>
  <si>
    <t>ASK18型</t>
    <rPh sb="5" eb="6">
      <t>カタ</t>
    </rPh>
    <phoneticPr fontId="3"/>
  </si>
  <si>
    <t>ソカタ式TB21型</t>
  </si>
  <si>
    <t>ビーチクラフト式ボルパーマークⅣ型</t>
  </si>
  <si>
    <t>セスナ式TU206F型</t>
  </si>
  <si>
    <t>0223</t>
  </si>
  <si>
    <t>フェアチャイルド・スゥエリンジュン式SA226-TC型</t>
  </si>
  <si>
    <t>リバティー式XL-2型</t>
  </si>
  <si>
    <t>0211</t>
  </si>
  <si>
    <t>ユーロコプター式</t>
  </si>
  <si>
    <t>フォッケ・ウルフ式ワイエ50型</t>
  </si>
  <si>
    <t>0051</t>
  </si>
  <si>
    <t>BN-2B-20型</t>
  </si>
  <si>
    <t>三菱式MRJ-200型</t>
  </si>
  <si>
    <t>ワコークラシックエアクラフト式YMFワコーF5C型</t>
  </si>
  <si>
    <t>ミツビシ式MU-300型</t>
  </si>
  <si>
    <t>010027021</t>
  </si>
  <si>
    <t>A320-214型</t>
    <rPh sb="8" eb="9">
      <t>ガタ</t>
    </rPh>
    <phoneticPr fontId="3"/>
  </si>
  <si>
    <t>オースター式エーグレットJ5F型</t>
  </si>
  <si>
    <t>101-A型</t>
    <rPh sb="5" eb="6">
      <t>カタ</t>
    </rPh>
    <phoneticPr fontId="3"/>
  </si>
  <si>
    <t>JW1型</t>
  </si>
  <si>
    <t>AS355F1型</t>
    <rPh sb="7" eb="8">
      <t>カタ</t>
    </rPh>
    <phoneticPr fontId="3"/>
  </si>
  <si>
    <t>スズキ式</t>
    <rPh sb="3" eb="4">
      <t>シキ</t>
    </rPh>
    <phoneticPr fontId="3"/>
  </si>
  <si>
    <t>C90A型</t>
    <rPh sb="4" eb="5">
      <t>カタ</t>
    </rPh>
    <phoneticPr fontId="3"/>
  </si>
  <si>
    <t>セスナ式R182型</t>
  </si>
  <si>
    <t>0015</t>
  </si>
  <si>
    <t>アエロスパシアル式AS350BA型</t>
  </si>
  <si>
    <t>スタンダード・アスティアーⅡ型</t>
    <rPh sb="14" eb="15">
      <t>カタ</t>
    </rPh>
    <phoneticPr fontId="3"/>
  </si>
  <si>
    <t>007</t>
  </si>
  <si>
    <t>パイパー式PA-28RT-201型</t>
  </si>
  <si>
    <t>ASW20C型</t>
    <rPh sb="6" eb="7">
      <t>カタ</t>
    </rPh>
    <phoneticPr fontId="3"/>
  </si>
  <si>
    <t>051</t>
  </si>
  <si>
    <t>サーブ式SAAB2000型</t>
  </si>
  <si>
    <t>0161</t>
  </si>
  <si>
    <t>SM式108型</t>
  </si>
  <si>
    <t>区分CD</t>
    <rPh sb="0" eb="2">
      <t>クブン</t>
    </rPh>
    <phoneticPr fontId="8"/>
  </si>
  <si>
    <t>010081003</t>
  </si>
  <si>
    <t>F33A型</t>
    <rPh sb="4" eb="5">
      <t>カタ</t>
    </rPh>
    <phoneticPr fontId="3"/>
  </si>
  <si>
    <t>1月</t>
    <rPh sb="1" eb="2">
      <t>ガツ</t>
    </rPh>
    <phoneticPr fontId="3"/>
  </si>
  <si>
    <t>式CD</t>
    <rPh sb="0" eb="1">
      <t>シキ</t>
    </rPh>
    <phoneticPr fontId="8"/>
  </si>
  <si>
    <t>0092</t>
  </si>
  <si>
    <t>200T型</t>
    <rPh sb="4" eb="5">
      <t>カタ</t>
    </rPh>
    <phoneticPr fontId="3"/>
  </si>
  <si>
    <t>0197</t>
  </si>
  <si>
    <t>560型</t>
  </si>
  <si>
    <t>アグスタ式EH101-510型</t>
  </si>
  <si>
    <t>SM式</t>
    <rPh sb="2" eb="3">
      <t>シキ</t>
    </rPh>
    <phoneticPr fontId="3"/>
  </si>
  <si>
    <t>0010</t>
  </si>
  <si>
    <t>スタンダード・シーラスG/81型</t>
  </si>
  <si>
    <t>020044021</t>
  </si>
  <si>
    <t>ポリテヒニカ・ヴァルシャフスカ式PW-2ガパ型</t>
  </si>
  <si>
    <t>PA-46-350P型</t>
  </si>
  <si>
    <t>スリングスビー・ケストレルT59D型</t>
  </si>
  <si>
    <t>010120030</t>
  </si>
  <si>
    <t>型式CD</t>
    <rPh sb="0" eb="2">
      <t>カタシキ</t>
    </rPh>
    <phoneticPr fontId="8"/>
  </si>
  <si>
    <t>ASW24トップ型</t>
    <rPh sb="8" eb="9">
      <t>カタ</t>
    </rPh>
    <phoneticPr fontId="3"/>
  </si>
  <si>
    <t>テキストロン・アビエーション式G58型</t>
  </si>
  <si>
    <t>172Nラム型</t>
    <rPh sb="6" eb="7">
      <t>カタ</t>
    </rPh>
    <phoneticPr fontId="3"/>
  </si>
  <si>
    <t>DG-500M型</t>
  </si>
  <si>
    <t>01</t>
  </si>
  <si>
    <t>ボーイング式777-300ER型</t>
  </si>
  <si>
    <t>フェアチャイルド・スゥエリンジュン式</t>
    <rPh sb="17" eb="18">
      <t>シキ</t>
    </rPh>
    <phoneticPr fontId="3"/>
  </si>
  <si>
    <t>A109E型</t>
    <rPh sb="5" eb="6">
      <t>カタ</t>
    </rPh>
    <phoneticPr fontId="3"/>
  </si>
  <si>
    <t>アグスタ式A109C型</t>
  </si>
  <si>
    <t>0040</t>
  </si>
  <si>
    <t>062</t>
  </si>
  <si>
    <t>MH2000A型</t>
  </si>
  <si>
    <t>0101</t>
  </si>
  <si>
    <t>ゴヴィエル3型</t>
  </si>
  <si>
    <t>030081061</t>
  </si>
  <si>
    <t>PA-31-350型</t>
    <rPh sb="9" eb="10">
      <t>カタ</t>
    </rPh>
    <phoneticPr fontId="3"/>
  </si>
  <si>
    <t>レシプロ（ピストン）双発</t>
  </si>
  <si>
    <t>525型</t>
    <rPh sb="3" eb="4">
      <t>カタ</t>
    </rPh>
    <phoneticPr fontId="3"/>
  </si>
  <si>
    <t>A36型</t>
  </si>
  <si>
    <t>0002</t>
  </si>
  <si>
    <t>010110024</t>
  </si>
  <si>
    <t>0003</t>
  </si>
  <si>
    <t>SHK-1型</t>
    <rPh sb="5" eb="6">
      <t>カタ</t>
    </rPh>
    <phoneticPr fontId="3"/>
  </si>
  <si>
    <t>021</t>
  </si>
  <si>
    <t>767-300F型</t>
  </si>
  <si>
    <t>G109B型</t>
  </si>
  <si>
    <t>はとK-14型</t>
    <rPh sb="6" eb="7">
      <t>カタ</t>
    </rPh>
    <phoneticPr fontId="3"/>
  </si>
  <si>
    <t>TU206G型</t>
    <rPh sb="6" eb="7">
      <t>カタ</t>
    </rPh>
    <phoneticPr fontId="3"/>
  </si>
  <si>
    <t>0004</t>
  </si>
  <si>
    <t>バルカンエア式</t>
    <rPh sb="6" eb="7">
      <t>シキ</t>
    </rPh>
    <phoneticPr fontId="3"/>
  </si>
  <si>
    <t>ダイヤモンド・エアクラフト式DA40NG型</t>
  </si>
  <si>
    <t>010173032</t>
  </si>
  <si>
    <t>010167032</t>
  </si>
  <si>
    <t>020401</t>
  </si>
  <si>
    <t>0005</t>
  </si>
  <si>
    <t>S-2A型</t>
  </si>
  <si>
    <t>030047065</t>
  </si>
  <si>
    <t>モラン・ソルニエ式</t>
    <rPh sb="8" eb="9">
      <t>シキ</t>
    </rPh>
    <phoneticPr fontId="3"/>
  </si>
  <si>
    <t>H-23C型</t>
  </si>
  <si>
    <t>0006</t>
  </si>
  <si>
    <t>0121</t>
  </si>
  <si>
    <t>206型</t>
  </si>
  <si>
    <t>030206041</t>
  </si>
  <si>
    <t>0007</t>
  </si>
  <si>
    <t>EC135T2+型</t>
  </si>
  <si>
    <t>3型改1</t>
    <rPh sb="1" eb="2">
      <t>カタ</t>
    </rPh>
    <rPh sb="2" eb="3">
      <t>カイ</t>
    </rPh>
    <phoneticPr fontId="3"/>
  </si>
  <si>
    <t>Ka6CR型</t>
  </si>
  <si>
    <t>萩原式H-23B1型</t>
  </si>
  <si>
    <t>0008</t>
  </si>
  <si>
    <t>080</t>
  </si>
  <si>
    <t>G-1159型</t>
  </si>
  <si>
    <t>エンストロム式</t>
    <rPh sb="6" eb="7">
      <t>シキ</t>
    </rPh>
    <phoneticPr fontId="3"/>
  </si>
  <si>
    <t>0303</t>
  </si>
  <si>
    <t>0009</t>
  </si>
  <si>
    <t>アエロスパシアル式SA315BアルウエットⅢ型</t>
  </si>
  <si>
    <t>BD-700-1A10型</t>
    <rPh sb="11" eb="12">
      <t>カタ</t>
    </rPh>
    <phoneticPr fontId="3"/>
  </si>
  <si>
    <t>ベントゥス2cT型</t>
    <rPh sb="8" eb="9">
      <t>カタ</t>
    </rPh>
    <phoneticPr fontId="3"/>
  </si>
  <si>
    <t>0012</t>
  </si>
  <si>
    <t>PA-12型</t>
    <rPh sb="5" eb="6">
      <t>カタ</t>
    </rPh>
    <phoneticPr fontId="3"/>
  </si>
  <si>
    <t>SZD-51-1型</t>
    <rPh sb="8" eb="9">
      <t>カタ</t>
    </rPh>
    <phoneticPr fontId="3"/>
  </si>
  <si>
    <t>A109C型</t>
  </si>
  <si>
    <t>0013</t>
  </si>
  <si>
    <t>JG-31型</t>
  </si>
  <si>
    <t>やまどり2A型</t>
  </si>
  <si>
    <t>1.コードの説明</t>
    <rPh sb="6" eb="8">
      <t>セツメイ</t>
    </rPh>
    <phoneticPr fontId="3"/>
  </si>
  <si>
    <t>0016</t>
  </si>
  <si>
    <t>152型</t>
    <rPh sb="3" eb="4">
      <t>カタ</t>
    </rPh>
    <phoneticPr fontId="3"/>
  </si>
  <si>
    <t>SA315BアルウエットⅢ型</t>
  </si>
  <si>
    <t>0017</t>
  </si>
  <si>
    <t>2.各シートの説明</t>
    <rPh sb="2" eb="3">
      <t>カク</t>
    </rPh>
    <rPh sb="7" eb="9">
      <t>セツメイ</t>
    </rPh>
    <phoneticPr fontId="3"/>
  </si>
  <si>
    <t>MITA式3型</t>
  </si>
  <si>
    <t>DA40型</t>
    <rPh sb="4" eb="5">
      <t>カタ</t>
    </rPh>
    <phoneticPr fontId="3"/>
  </si>
  <si>
    <t>0129</t>
  </si>
  <si>
    <t>SED-8型</t>
    <rPh sb="5" eb="6">
      <t>カタ</t>
    </rPh>
    <phoneticPr fontId="3"/>
  </si>
  <si>
    <t>ライアン式</t>
    <rPh sb="4" eb="5">
      <t>シキ</t>
    </rPh>
    <phoneticPr fontId="3"/>
  </si>
  <si>
    <t>0109</t>
  </si>
  <si>
    <t>0020</t>
  </si>
  <si>
    <t>0021</t>
  </si>
  <si>
    <t>A320-200型</t>
  </si>
  <si>
    <t>タイフーン17E型</t>
    <rPh sb="8" eb="9">
      <t>カタ</t>
    </rPh>
    <phoneticPr fontId="3"/>
  </si>
  <si>
    <t>0085</t>
  </si>
  <si>
    <t>0023</t>
  </si>
  <si>
    <t>アエロスパシアル式A365N2型</t>
  </si>
  <si>
    <t>0172</t>
  </si>
  <si>
    <t>T206H型</t>
  </si>
  <si>
    <t>ピッツ式</t>
    <rPh sb="3" eb="4">
      <t>シキ</t>
    </rPh>
    <phoneticPr fontId="3"/>
  </si>
  <si>
    <t>0024</t>
  </si>
  <si>
    <t>010071042</t>
  </si>
  <si>
    <t>0132</t>
  </si>
  <si>
    <t>ターボ・ジェット双発</t>
    <rPh sb="8" eb="10">
      <t>ソウハツ</t>
    </rPh>
    <phoneticPr fontId="3"/>
  </si>
  <si>
    <t>0025</t>
  </si>
  <si>
    <t>27</t>
  </si>
  <si>
    <t>ドルニエ式</t>
    <rPh sb="4" eb="5">
      <t>シキ</t>
    </rPh>
    <phoneticPr fontId="3"/>
  </si>
  <si>
    <t>D・C型</t>
    <rPh sb="3" eb="4">
      <t>カタ</t>
    </rPh>
    <phoneticPr fontId="3"/>
  </si>
  <si>
    <t>029</t>
  </si>
  <si>
    <t>0027</t>
  </si>
  <si>
    <t>ヤヌスCM型</t>
    <rPh sb="5" eb="6">
      <t>カタ</t>
    </rPh>
    <phoneticPr fontId="3"/>
  </si>
  <si>
    <t>0028</t>
  </si>
  <si>
    <t>タイフーン17E型</t>
  </si>
  <si>
    <t>0217</t>
  </si>
  <si>
    <t>ERJ170-100STD型</t>
    <rPh sb="13" eb="14">
      <t>カタ</t>
    </rPh>
    <phoneticPr fontId="3"/>
  </si>
  <si>
    <t>039</t>
  </si>
  <si>
    <t>ホフマン式H-36ディモナ型</t>
  </si>
  <si>
    <t>0029</t>
  </si>
  <si>
    <t>ダイヤモンド・エアクラフト式</t>
    <rPh sb="13" eb="14">
      <t>シキ</t>
    </rPh>
    <phoneticPr fontId="3"/>
  </si>
  <si>
    <t>0030</t>
  </si>
  <si>
    <t>010189018</t>
  </si>
  <si>
    <t>14</t>
  </si>
  <si>
    <t>0031</t>
  </si>
  <si>
    <t>SH-18型</t>
  </si>
  <si>
    <t>172L型</t>
    <rPh sb="4" eb="5">
      <t>カタ</t>
    </rPh>
    <phoneticPr fontId="3"/>
  </si>
  <si>
    <t>霧ヶ峰式はとK-14型</t>
  </si>
  <si>
    <t>0032</t>
  </si>
  <si>
    <t>0108</t>
  </si>
  <si>
    <t>R182型</t>
  </si>
  <si>
    <t>グラザー・ディルクス式DG-500M型</t>
  </si>
  <si>
    <t>0037</t>
  </si>
  <si>
    <t>0169</t>
  </si>
  <si>
    <t>MA型</t>
    <rPh sb="2" eb="3">
      <t>カタ</t>
    </rPh>
    <phoneticPr fontId="3"/>
  </si>
  <si>
    <t>ミニ・ニンバスC型</t>
    <rPh sb="8" eb="9">
      <t>カタ</t>
    </rPh>
    <phoneticPr fontId="3"/>
  </si>
  <si>
    <t>EC155B型</t>
    <rPh sb="6" eb="7">
      <t>カタ</t>
    </rPh>
    <phoneticPr fontId="3"/>
  </si>
  <si>
    <t>BK117B-1型</t>
    <rPh sb="8" eb="9">
      <t>カタ</t>
    </rPh>
    <phoneticPr fontId="3"/>
  </si>
  <si>
    <t>050</t>
  </si>
  <si>
    <t>0042</t>
  </si>
  <si>
    <t>7GCBC型</t>
    <rPh sb="5" eb="6">
      <t>ガタ</t>
    </rPh>
    <phoneticPr fontId="3"/>
  </si>
  <si>
    <t>172Gラム型</t>
    <rPh sb="6" eb="7">
      <t>カタ</t>
    </rPh>
    <phoneticPr fontId="3"/>
  </si>
  <si>
    <t>034</t>
  </si>
  <si>
    <t>47G-2A型</t>
  </si>
  <si>
    <t>0091</t>
  </si>
  <si>
    <t>0043</t>
  </si>
  <si>
    <t>ASW20L型</t>
  </si>
  <si>
    <t>ボーイング式747-400F型</t>
  </si>
  <si>
    <t>SF25C型</t>
    <rPh sb="5" eb="6">
      <t>ガタ</t>
    </rPh>
    <phoneticPr fontId="3"/>
  </si>
  <si>
    <t>054</t>
  </si>
  <si>
    <t>フォルニエルRF5型</t>
  </si>
  <si>
    <t>スタンダード・シーラスG/81型</t>
    <rPh sb="15" eb="16">
      <t>カタ</t>
    </rPh>
    <phoneticPr fontId="3"/>
  </si>
  <si>
    <t>269D-A型</t>
    <rPh sb="6" eb="7">
      <t>カタ</t>
    </rPh>
    <phoneticPr fontId="3"/>
  </si>
  <si>
    <t>SF25B型</t>
    <rPh sb="5" eb="6">
      <t>カタ</t>
    </rPh>
    <phoneticPr fontId="3"/>
  </si>
  <si>
    <t>H-23C-3型</t>
    <rPh sb="7" eb="8">
      <t>カタ</t>
    </rPh>
    <phoneticPr fontId="3"/>
  </si>
  <si>
    <t>ソカタ／モラン・ソルニエ式</t>
    <rPh sb="12" eb="13">
      <t>シキ</t>
    </rPh>
    <phoneticPr fontId="3"/>
  </si>
  <si>
    <t>0046</t>
  </si>
  <si>
    <t>0194</t>
  </si>
  <si>
    <t>0079</t>
  </si>
  <si>
    <t>テキストロン・アビエーション式525C型</t>
  </si>
  <si>
    <t>008</t>
  </si>
  <si>
    <t>0080</t>
  </si>
  <si>
    <t>175型</t>
  </si>
  <si>
    <t>003</t>
  </si>
  <si>
    <t>0180</t>
  </si>
  <si>
    <t>0081</t>
  </si>
  <si>
    <t>朝日式</t>
  </si>
  <si>
    <t>030002005</t>
  </si>
  <si>
    <t>0076</t>
  </si>
  <si>
    <t>パイパー式PA-23-250型</t>
  </si>
  <si>
    <t>0083</t>
  </si>
  <si>
    <t>0063</t>
  </si>
  <si>
    <t>0084</t>
  </si>
  <si>
    <t>7AC型</t>
    <rPh sb="3" eb="4">
      <t>カタ</t>
    </rPh>
    <phoneticPr fontId="3"/>
  </si>
  <si>
    <t>TB9型</t>
    <rPh sb="3" eb="4">
      <t>カタ</t>
    </rPh>
    <phoneticPr fontId="3"/>
  </si>
  <si>
    <t>三田式</t>
  </si>
  <si>
    <t>テキストロン・アビエーション式（セスナ式を含む）</t>
    <rPh sb="14" eb="15">
      <t>シキ</t>
    </rPh>
    <rPh sb="19" eb="20">
      <t>シキ</t>
    </rPh>
    <rPh sb="21" eb="22">
      <t>フク</t>
    </rPh>
    <phoneticPr fontId="3"/>
  </si>
  <si>
    <t>0096</t>
  </si>
  <si>
    <t>ロックウェルコマンダー式</t>
    <rPh sb="11" eb="12">
      <t>シキ</t>
    </rPh>
    <phoneticPr fontId="3"/>
  </si>
  <si>
    <t>0097</t>
  </si>
  <si>
    <t>0123</t>
  </si>
  <si>
    <t>CEM型</t>
    <rPh sb="3" eb="4">
      <t>カタ</t>
    </rPh>
    <phoneticPr fontId="3"/>
  </si>
  <si>
    <t>0098</t>
  </si>
  <si>
    <t>0099</t>
  </si>
  <si>
    <t>シュワイザー式269D-A型</t>
  </si>
  <si>
    <t>23</t>
  </si>
  <si>
    <t>A36TC型</t>
    <rPh sb="5" eb="6">
      <t>カタ</t>
    </rPh>
    <phoneticPr fontId="3"/>
  </si>
  <si>
    <t>スリングスビー式T-51ダート型</t>
  </si>
  <si>
    <t>0209</t>
  </si>
  <si>
    <t>030017025</t>
  </si>
  <si>
    <t>010188037</t>
  </si>
  <si>
    <t>0057</t>
  </si>
  <si>
    <t>206型</t>
    <rPh sb="3" eb="4">
      <t>カタ</t>
    </rPh>
    <phoneticPr fontId="3"/>
  </si>
  <si>
    <t>レット・ナドニー・ポドニク・クノビーチェ式L-13型</t>
  </si>
  <si>
    <t>0106</t>
  </si>
  <si>
    <t>077</t>
  </si>
  <si>
    <t>0110</t>
  </si>
  <si>
    <t>030180014</t>
  </si>
  <si>
    <t>42-500型</t>
  </si>
  <si>
    <t>シェンプ・ヒルト式デュオ・ディスカスT型</t>
  </si>
  <si>
    <t>024</t>
  </si>
  <si>
    <t>0302</t>
  </si>
  <si>
    <t>ガルフストリーム・コマンダー式</t>
  </si>
  <si>
    <t>エアバス式A320-211型</t>
  </si>
  <si>
    <t>0122</t>
  </si>
  <si>
    <t>アメリカンチャンピオン式</t>
    <rPh sb="11" eb="12">
      <t>シキ</t>
    </rPh>
    <phoneticPr fontId="3"/>
  </si>
  <si>
    <t>0147</t>
  </si>
  <si>
    <t>T210N型</t>
  </si>
  <si>
    <t>020067021</t>
  </si>
  <si>
    <t>0124</t>
  </si>
  <si>
    <t>三菱式</t>
    <rPh sb="0" eb="2">
      <t>ミツビシ</t>
    </rPh>
    <rPh sb="2" eb="3">
      <t>シキ</t>
    </rPh>
    <phoneticPr fontId="3"/>
  </si>
  <si>
    <t>030048058</t>
  </si>
  <si>
    <t>0150</t>
  </si>
  <si>
    <t>WSKスウィドニク式</t>
    <rPh sb="9" eb="10">
      <t>シキ</t>
    </rPh>
    <phoneticPr fontId="3"/>
  </si>
  <si>
    <t>0125</t>
  </si>
  <si>
    <t>ミツビシ式</t>
  </si>
  <si>
    <t>AS355F2型</t>
    <rPh sb="7" eb="8">
      <t>カタ</t>
    </rPh>
    <phoneticPr fontId="3"/>
  </si>
  <si>
    <t>ホフマン式</t>
    <rPh sb="4" eb="5">
      <t>シキ</t>
    </rPh>
    <phoneticPr fontId="3"/>
  </si>
  <si>
    <t>009</t>
  </si>
  <si>
    <t>019</t>
  </si>
  <si>
    <t>アレキサンダー・シュライハー式ASW28-18E型</t>
  </si>
  <si>
    <t>0126</t>
  </si>
  <si>
    <t>FA-200-160型</t>
    <rPh sb="10" eb="11">
      <t>カタ</t>
    </rPh>
    <phoneticPr fontId="3"/>
  </si>
  <si>
    <t>BK117C-1型</t>
  </si>
  <si>
    <t>R・U・A式10型</t>
  </si>
  <si>
    <t>ダイヤモンド・エアクラフト式DA42型</t>
  </si>
  <si>
    <t>ASW28-18E型</t>
    <rPh sb="9" eb="10">
      <t>カタ</t>
    </rPh>
    <phoneticPr fontId="3"/>
  </si>
  <si>
    <t>ターボ・ジェット三発</t>
    <rPh sb="8" eb="10">
      <t>サンパツ</t>
    </rPh>
    <phoneticPr fontId="3"/>
  </si>
  <si>
    <t>0127</t>
  </si>
  <si>
    <t>207ロバートソン型</t>
    <rPh sb="9" eb="10">
      <t>カタ</t>
    </rPh>
    <phoneticPr fontId="3"/>
  </si>
  <si>
    <t>31A型</t>
    <rPh sb="3" eb="4">
      <t>カタ</t>
    </rPh>
    <phoneticPr fontId="3"/>
  </si>
  <si>
    <t>0128</t>
  </si>
  <si>
    <t>030079061</t>
  </si>
  <si>
    <t>0131</t>
  </si>
  <si>
    <t>0133</t>
  </si>
  <si>
    <t>0134</t>
  </si>
  <si>
    <t>熊航式</t>
    <rPh sb="0" eb="1">
      <t>クマ</t>
    </rPh>
    <rPh sb="1" eb="2">
      <t>ワタル</t>
    </rPh>
    <rPh sb="2" eb="3">
      <t>シキ</t>
    </rPh>
    <phoneticPr fontId="3"/>
  </si>
  <si>
    <t>0135</t>
  </si>
  <si>
    <t>シュド式</t>
  </si>
  <si>
    <t>1型</t>
    <rPh sb="1" eb="2">
      <t>カタ</t>
    </rPh>
    <phoneticPr fontId="3"/>
  </si>
  <si>
    <t>0141</t>
  </si>
  <si>
    <t>032</t>
  </si>
  <si>
    <t>030200028</t>
  </si>
  <si>
    <t>九帝式</t>
    <rPh sb="0" eb="1">
      <t>キュウ</t>
    </rPh>
    <rPh sb="1" eb="2">
      <t>テイ</t>
    </rPh>
    <rPh sb="2" eb="3">
      <t>シキ</t>
    </rPh>
    <phoneticPr fontId="3"/>
  </si>
  <si>
    <t>太星式C-12型</t>
  </si>
  <si>
    <t>B767</t>
  </si>
  <si>
    <t>0143</t>
  </si>
  <si>
    <t>010213010</t>
  </si>
  <si>
    <t>150L型</t>
  </si>
  <si>
    <t>シーラス式</t>
    <rPh sb="4" eb="5">
      <t>シキ</t>
    </rPh>
    <phoneticPr fontId="3"/>
  </si>
  <si>
    <t>0144</t>
  </si>
  <si>
    <t>0173</t>
  </si>
  <si>
    <t>A109K2型</t>
    <rPh sb="6" eb="7">
      <t>カタ</t>
    </rPh>
    <phoneticPr fontId="3"/>
  </si>
  <si>
    <t>047</t>
  </si>
  <si>
    <t>クエスト式Kodiak100型</t>
  </si>
  <si>
    <t>010304</t>
  </si>
  <si>
    <t>0145</t>
  </si>
  <si>
    <t>8KCAB型</t>
    <rPh sb="5" eb="6">
      <t>カタ</t>
    </rPh>
    <phoneticPr fontId="3"/>
  </si>
  <si>
    <t>560型</t>
    <rPh sb="3" eb="4">
      <t>カタ</t>
    </rPh>
    <phoneticPr fontId="3"/>
  </si>
  <si>
    <t>BO105S型</t>
  </si>
  <si>
    <t>ビーチクラフト式95-B55型</t>
  </si>
  <si>
    <t>ディスカスb型</t>
    <rPh sb="6" eb="7">
      <t>カタ</t>
    </rPh>
    <phoneticPr fontId="3"/>
  </si>
  <si>
    <t>0146</t>
  </si>
  <si>
    <t>ASK21型</t>
  </si>
  <si>
    <t>048</t>
  </si>
  <si>
    <t>081</t>
  </si>
  <si>
    <t>LS4型</t>
  </si>
  <si>
    <t>L-13型</t>
    <rPh sb="4" eb="5">
      <t>カタ</t>
    </rPh>
    <phoneticPr fontId="3"/>
  </si>
  <si>
    <t>049</t>
  </si>
  <si>
    <t>スポルタビア式</t>
    <rPh sb="6" eb="7">
      <t>シキ</t>
    </rPh>
    <phoneticPr fontId="3"/>
  </si>
  <si>
    <t>0151</t>
  </si>
  <si>
    <t>DG-300クラブエラン型</t>
  </si>
  <si>
    <t>カマン式K-1200型</t>
  </si>
  <si>
    <t>メッサーシュミット・ベルコウ・ブローム式</t>
    <rPh sb="19" eb="20">
      <t>シキ</t>
    </rPh>
    <phoneticPr fontId="3"/>
  </si>
  <si>
    <t>022</t>
  </si>
  <si>
    <t>0153</t>
  </si>
  <si>
    <t>霧ヶ峰式はとK-14B型</t>
  </si>
  <si>
    <t>EC135P2型</t>
    <rPh sb="7" eb="8">
      <t>カタ</t>
    </rPh>
    <phoneticPr fontId="3"/>
  </si>
  <si>
    <t>0155</t>
  </si>
  <si>
    <t>010200023</t>
  </si>
  <si>
    <t>S-76A型</t>
    <rPh sb="5" eb="6">
      <t>カタ</t>
    </rPh>
    <phoneticPr fontId="3"/>
  </si>
  <si>
    <t>020081022</t>
  </si>
  <si>
    <t>020040002</t>
  </si>
  <si>
    <t>EH101-510型</t>
    <rPh sb="9" eb="10">
      <t>カタ</t>
    </rPh>
    <phoneticPr fontId="3"/>
  </si>
  <si>
    <t>0156</t>
  </si>
  <si>
    <t>0157</t>
  </si>
  <si>
    <t>スポルタビア式フォルニエルRF5型</t>
  </si>
  <si>
    <t>0158</t>
  </si>
  <si>
    <t>0160</t>
  </si>
  <si>
    <t>ボンバルディア式CL-600-2B19型</t>
  </si>
  <si>
    <t>0163</t>
  </si>
  <si>
    <t>010112024</t>
  </si>
  <si>
    <t>0164</t>
  </si>
  <si>
    <t>0165</t>
  </si>
  <si>
    <t>ダグラス式</t>
    <rPh sb="4" eb="5">
      <t>シキ</t>
    </rPh>
    <phoneticPr fontId="3"/>
  </si>
  <si>
    <t>010201023</t>
  </si>
  <si>
    <t>0166</t>
  </si>
  <si>
    <t>150M型</t>
    <rPh sb="4" eb="5">
      <t>カタ</t>
    </rPh>
    <phoneticPr fontId="3"/>
  </si>
  <si>
    <t>0167</t>
  </si>
  <si>
    <t>0168</t>
  </si>
  <si>
    <t>H-22B型</t>
  </si>
  <si>
    <t>030174066</t>
  </si>
  <si>
    <t>カマン式</t>
    <rPh sb="3" eb="4">
      <t>シキ</t>
    </rPh>
    <phoneticPr fontId="3"/>
  </si>
  <si>
    <t>0178</t>
  </si>
  <si>
    <t>川崎式BK117C-2型</t>
  </si>
  <si>
    <t>0179</t>
  </si>
  <si>
    <t>026</t>
  </si>
  <si>
    <t>747-400F型</t>
    <rPh sb="8" eb="9">
      <t>カタ</t>
    </rPh>
    <phoneticPr fontId="3"/>
  </si>
  <si>
    <t>Ka-32A11BC型</t>
    <rPh sb="10" eb="11">
      <t>カタ</t>
    </rPh>
    <phoneticPr fontId="3"/>
  </si>
  <si>
    <t>052</t>
  </si>
  <si>
    <t>58型</t>
    <rPh sb="2" eb="3">
      <t>カタ</t>
    </rPh>
    <phoneticPr fontId="3"/>
  </si>
  <si>
    <t>0183</t>
  </si>
  <si>
    <t>M20K型</t>
    <rPh sb="4" eb="5">
      <t>カタ</t>
    </rPh>
    <phoneticPr fontId="3"/>
  </si>
  <si>
    <t>0184</t>
  </si>
  <si>
    <t>ユーロコプター式AS355N型</t>
  </si>
  <si>
    <t>LS6-c型</t>
  </si>
  <si>
    <t>スリングスビー式スリングスビー・ケストレルT59D型</t>
  </si>
  <si>
    <t>ドシビャトチャルネ・バルシュタティ・ロストニツィフ・コンストラクシィ・コンポトズィトビフ式</t>
  </si>
  <si>
    <t>100型</t>
    <rPh sb="3" eb="4">
      <t>カタ</t>
    </rPh>
    <phoneticPr fontId="3"/>
  </si>
  <si>
    <t>0186</t>
  </si>
  <si>
    <t>0187</t>
  </si>
  <si>
    <t>ロビンソン式</t>
    <rPh sb="5" eb="6">
      <t>シキ</t>
    </rPh>
    <phoneticPr fontId="3"/>
  </si>
  <si>
    <t>0191</t>
  </si>
  <si>
    <t>020</t>
  </si>
  <si>
    <t>0192</t>
  </si>
  <si>
    <t>PZL-シフィドニク式</t>
  </si>
  <si>
    <t>A109AⅡ型</t>
    <rPh sb="6" eb="7">
      <t>カタ</t>
    </rPh>
    <phoneticPr fontId="3"/>
  </si>
  <si>
    <t>0193</t>
  </si>
  <si>
    <t>ASW28-18E型</t>
  </si>
  <si>
    <t>ベントゥス2cM型</t>
  </si>
  <si>
    <t>0199</t>
  </si>
  <si>
    <t>0200</t>
  </si>
  <si>
    <t>SZD-55-1型</t>
    <rPh sb="8" eb="9">
      <t>カタ</t>
    </rPh>
    <phoneticPr fontId="3"/>
  </si>
  <si>
    <t>010</t>
  </si>
  <si>
    <t>U206G型</t>
    <rPh sb="5" eb="6">
      <t>カタ</t>
    </rPh>
    <phoneticPr fontId="3"/>
  </si>
  <si>
    <t>HK36TTCスーパーディモナ型</t>
    <rPh sb="15" eb="16">
      <t>カタ</t>
    </rPh>
    <phoneticPr fontId="3"/>
  </si>
  <si>
    <t>0202</t>
  </si>
  <si>
    <t>アグスタ式AW109SP型</t>
  </si>
  <si>
    <t>0203</t>
  </si>
  <si>
    <t>DG-100Gエラン型</t>
    <rPh sb="10" eb="11">
      <t>カタ</t>
    </rPh>
    <phoneticPr fontId="3"/>
  </si>
  <si>
    <t>サーブ式</t>
    <rPh sb="3" eb="4">
      <t>シキ</t>
    </rPh>
    <phoneticPr fontId="3"/>
  </si>
  <si>
    <t>0062</t>
  </si>
  <si>
    <t>ヒューズ式</t>
    <rPh sb="4" eb="5">
      <t>シキ</t>
    </rPh>
    <phoneticPr fontId="3"/>
  </si>
  <si>
    <t>0204</t>
  </si>
  <si>
    <t>霧ヶ峰式</t>
  </si>
  <si>
    <t>0205</t>
  </si>
  <si>
    <t>月末時点</t>
    <rPh sb="0" eb="2">
      <t>ゲツマツ</t>
    </rPh>
    <rPh sb="2" eb="4">
      <t>ジテン</t>
    </rPh>
    <phoneticPr fontId="3"/>
  </si>
  <si>
    <t>747-200F型</t>
    <rPh sb="8" eb="9">
      <t>カタ</t>
    </rPh>
    <phoneticPr fontId="3"/>
  </si>
  <si>
    <t>020044002</t>
  </si>
  <si>
    <t>0056</t>
  </si>
  <si>
    <t>DG-300クラブエラン型</t>
    <rPh sb="12" eb="13">
      <t>カタ</t>
    </rPh>
    <phoneticPr fontId="3"/>
  </si>
  <si>
    <t>0206</t>
  </si>
  <si>
    <t>95-B55型</t>
  </si>
  <si>
    <t>170B型</t>
  </si>
  <si>
    <t>A-60+型</t>
  </si>
  <si>
    <t>シャイベ式SF34B型</t>
  </si>
  <si>
    <t>501型</t>
    <rPh sb="3" eb="4">
      <t>カタ</t>
    </rPh>
    <phoneticPr fontId="3"/>
  </si>
  <si>
    <t>0207</t>
  </si>
  <si>
    <t>EC135T2+型</t>
    <rPh sb="8" eb="9">
      <t>カタ</t>
    </rPh>
    <phoneticPr fontId="3"/>
  </si>
  <si>
    <t>グラスフリューゲル式クラブリベレ205型</t>
  </si>
  <si>
    <t>0152</t>
  </si>
  <si>
    <t>030037018</t>
  </si>
  <si>
    <t>TB21型</t>
    <rPh sb="4" eb="5">
      <t>カタ</t>
    </rPh>
    <phoneticPr fontId="3"/>
  </si>
  <si>
    <t>0208</t>
  </si>
  <si>
    <t>ERJ170-200STD型</t>
  </si>
  <si>
    <t>030192041</t>
  </si>
  <si>
    <t>056</t>
  </si>
  <si>
    <t>ツェッペリン式</t>
    <rPh sb="6" eb="7">
      <t>シキ</t>
    </rPh>
    <phoneticPr fontId="3"/>
  </si>
  <si>
    <t>412EP型</t>
    <rPh sb="5" eb="6">
      <t>ガタ</t>
    </rPh>
    <phoneticPr fontId="3"/>
  </si>
  <si>
    <t>425型</t>
    <rPh sb="3" eb="4">
      <t>カタ</t>
    </rPh>
    <phoneticPr fontId="3"/>
  </si>
  <si>
    <t>011</t>
  </si>
  <si>
    <t>Gö3ミニモア型</t>
  </si>
  <si>
    <t>B787</t>
  </si>
  <si>
    <t>0210</t>
  </si>
  <si>
    <t>03</t>
  </si>
  <si>
    <t>6月</t>
    <rPh sb="1" eb="2">
      <t>ガツ</t>
    </rPh>
    <phoneticPr fontId="3"/>
  </si>
  <si>
    <t>ヨゼフオベラーヒナー式MG19型</t>
  </si>
  <si>
    <t>C23型</t>
  </si>
  <si>
    <t>回転翼航空機</t>
  </si>
  <si>
    <t>0100</t>
  </si>
  <si>
    <t>04</t>
  </si>
  <si>
    <t>B4-PC11AF型</t>
    <rPh sb="9" eb="10">
      <t>カタ</t>
    </rPh>
    <phoneticPr fontId="3"/>
  </si>
  <si>
    <t>AB139型</t>
  </si>
  <si>
    <t>BK117C-2型</t>
  </si>
  <si>
    <t>ベル式206B型</t>
  </si>
  <si>
    <t>ASW20CL型</t>
  </si>
  <si>
    <t>回転翼航空機</t>
    <rPh sb="0" eb="3">
      <t>カイテンヨク</t>
    </rPh>
    <rPh sb="3" eb="6">
      <t>コウクウキ</t>
    </rPh>
    <phoneticPr fontId="3"/>
  </si>
  <si>
    <t>シュワイザー式SGS1-26C型</t>
  </si>
  <si>
    <t>DHC-8-402型</t>
    <rPh sb="9" eb="10">
      <t>カタ</t>
    </rPh>
    <phoneticPr fontId="3"/>
  </si>
  <si>
    <t>伊藤式</t>
    <rPh sb="0" eb="2">
      <t>イトウ</t>
    </rPh>
    <rPh sb="2" eb="3">
      <t>シキ</t>
    </rPh>
    <phoneticPr fontId="3"/>
  </si>
  <si>
    <t>滑空機</t>
    <rPh sb="0" eb="3">
      <t>カックウキ</t>
    </rPh>
    <phoneticPr fontId="3"/>
  </si>
  <si>
    <t>Kodiak100型</t>
  </si>
  <si>
    <t>スズキ式</t>
  </si>
  <si>
    <t>0102</t>
  </si>
  <si>
    <t>600N型</t>
  </si>
  <si>
    <t>737-700型</t>
    <rPh sb="7" eb="8">
      <t>カタ</t>
    </rPh>
    <phoneticPr fontId="3"/>
  </si>
  <si>
    <t>日飛ピラタス式</t>
    <rPh sb="0" eb="1">
      <t>ニチ</t>
    </rPh>
    <rPh sb="1" eb="2">
      <t>ヒ</t>
    </rPh>
    <rPh sb="6" eb="7">
      <t>シキ</t>
    </rPh>
    <phoneticPr fontId="3"/>
  </si>
  <si>
    <t>0104</t>
  </si>
  <si>
    <t>ユビ／アレキサンダー・シュライハー式</t>
    <rPh sb="17" eb="18">
      <t>シキ</t>
    </rPh>
    <phoneticPr fontId="3"/>
  </si>
  <si>
    <t>Ka8B型</t>
    <rPh sb="4" eb="5">
      <t>カタ</t>
    </rPh>
    <phoneticPr fontId="3"/>
  </si>
  <si>
    <t>ディー・ジー式DG-300 ELAN ACRO型</t>
  </si>
  <si>
    <t>TB200型</t>
    <rPh sb="5" eb="6">
      <t>カタ</t>
    </rPh>
    <phoneticPr fontId="3"/>
  </si>
  <si>
    <t>C-12型</t>
  </si>
  <si>
    <t>エアバス式</t>
  </si>
  <si>
    <t>0105</t>
  </si>
  <si>
    <t>TBM700型</t>
    <rPh sb="6" eb="7">
      <t>ガタ</t>
    </rPh>
    <phoneticPr fontId="3"/>
  </si>
  <si>
    <t>400A型</t>
    <rPh sb="4" eb="5">
      <t>カタ</t>
    </rPh>
    <phoneticPr fontId="3"/>
  </si>
  <si>
    <t>0301</t>
  </si>
  <si>
    <t>LS4型</t>
    <rPh sb="3" eb="4">
      <t>カタ</t>
    </rPh>
    <phoneticPr fontId="3"/>
  </si>
  <si>
    <t>0072</t>
  </si>
  <si>
    <t>東飛式</t>
  </si>
  <si>
    <t>010196021</t>
  </si>
  <si>
    <t>ベントゥスa型</t>
    <rPh sb="6" eb="7">
      <t>カタ</t>
    </rPh>
    <phoneticPr fontId="3"/>
  </si>
  <si>
    <t>0304</t>
  </si>
  <si>
    <t>H-22C-3型</t>
  </si>
  <si>
    <t>ターボ・プロップ単発</t>
  </si>
  <si>
    <t>LS6-c型</t>
    <rPh sb="5" eb="6">
      <t>カタ</t>
    </rPh>
    <phoneticPr fontId="3"/>
  </si>
  <si>
    <t>ガルフストリーム・エアロスペース式</t>
    <rPh sb="16" eb="17">
      <t>シキ</t>
    </rPh>
    <phoneticPr fontId="3"/>
  </si>
  <si>
    <t>ターボ・プロップ単発</t>
    <rPh sb="8" eb="10">
      <t>タンパツ</t>
    </rPh>
    <phoneticPr fontId="3"/>
  </si>
  <si>
    <t>ターボ・プロップ双発</t>
  </si>
  <si>
    <t>H-36ディモナ型</t>
  </si>
  <si>
    <t>ターボ・プロップ</t>
  </si>
  <si>
    <t>112型</t>
    <rPh sb="3" eb="4">
      <t>カタ</t>
    </rPh>
    <phoneticPr fontId="3"/>
  </si>
  <si>
    <t>28</t>
  </si>
  <si>
    <t>120型</t>
    <rPh sb="3" eb="4">
      <t>カタ</t>
    </rPh>
    <phoneticPr fontId="3"/>
  </si>
  <si>
    <t>グローブ式G103CツインⅢアクロ型</t>
  </si>
  <si>
    <t>45型</t>
    <rPh sb="2" eb="3">
      <t>カタ</t>
    </rPh>
    <phoneticPr fontId="3"/>
  </si>
  <si>
    <t>0035</t>
  </si>
  <si>
    <t>23型</t>
  </si>
  <si>
    <t>020088002</t>
  </si>
  <si>
    <t>150B型</t>
    <rPh sb="4" eb="5">
      <t>カタ</t>
    </rPh>
    <phoneticPr fontId="3"/>
  </si>
  <si>
    <t>304CZ-17型</t>
    <rPh sb="8" eb="9">
      <t>カタ</t>
    </rPh>
    <phoneticPr fontId="3"/>
  </si>
  <si>
    <t>8KCAB型</t>
  </si>
  <si>
    <t>TB20型</t>
    <rPh sb="4" eb="5">
      <t>カタ</t>
    </rPh>
    <phoneticPr fontId="3"/>
  </si>
  <si>
    <t>150J型</t>
    <rPh sb="4" eb="5">
      <t>カタ</t>
    </rPh>
    <phoneticPr fontId="3"/>
  </si>
  <si>
    <t>0188</t>
  </si>
  <si>
    <t>150L型</t>
    <rPh sb="4" eb="5">
      <t>カタ</t>
    </rPh>
    <phoneticPr fontId="3"/>
  </si>
  <si>
    <t>S-76D型</t>
  </si>
  <si>
    <t>030169017</t>
  </si>
  <si>
    <t>170B型</t>
    <rPh sb="4" eb="5">
      <t>カタ</t>
    </rPh>
    <phoneticPr fontId="3"/>
  </si>
  <si>
    <t>010091006</t>
  </si>
  <si>
    <t>205型</t>
    <rPh sb="3" eb="4">
      <t>カタ</t>
    </rPh>
    <phoneticPr fontId="3"/>
  </si>
  <si>
    <t>172Hラム型</t>
    <rPh sb="6" eb="7">
      <t>カタ</t>
    </rPh>
    <phoneticPr fontId="3"/>
  </si>
  <si>
    <t>172K型</t>
    <rPh sb="4" eb="5">
      <t>カタ</t>
    </rPh>
    <phoneticPr fontId="3"/>
  </si>
  <si>
    <t>DA40NG型</t>
    <rPh sb="6" eb="7">
      <t>カタ</t>
    </rPh>
    <phoneticPr fontId="3"/>
  </si>
  <si>
    <t>23型</t>
    <rPh sb="2" eb="3">
      <t>カタ</t>
    </rPh>
    <phoneticPr fontId="3"/>
  </si>
  <si>
    <t>172Kラム型</t>
    <rPh sb="6" eb="7">
      <t>カタ</t>
    </rPh>
    <phoneticPr fontId="3"/>
  </si>
  <si>
    <t>030062054</t>
  </si>
  <si>
    <t>DHC-6-400型</t>
  </si>
  <si>
    <t>172M型</t>
    <rPh sb="4" eb="5">
      <t>カタ</t>
    </rPh>
    <phoneticPr fontId="3"/>
  </si>
  <si>
    <t>172Mラム型</t>
    <rPh sb="6" eb="7">
      <t>カタ</t>
    </rPh>
    <phoneticPr fontId="3"/>
  </si>
  <si>
    <t>172P型</t>
    <rPh sb="4" eb="5">
      <t>カタ</t>
    </rPh>
    <phoneticPr fontId="3"/>
  </si>
  <si>
    <t>172RG型</t>
    <rPh sb="5" eb="6">
      <t>カタ</t>
    </rPh>
    <phoneticPr fontId="3"/>
  </si>
  <si>
    <t>172R型</t>
    <rPh sb="4" eb="5">
      <t>カタ</t>
    </rPh>
    <phoneticPr fontId="3"/>
  </si>
  <si>
    <t>レオナルド式
（ﾌｨﾝﾒｶﾆｶ式及びｱｸﾞｽﾀ式を含む）</t>
    <rPh sb="5" eb="6">
      <t>シキ</t>
    </rPh>
    <rPh sb="15" eb="16">
      <t>シキ</t>
    </rPh>
    <rPh sb="16" eb="17">
      <t>オヨ</t>
    </rPh>
    <rPh sb="23" eb="24">
      <t>シキ</t>
    </rPh>
    <rPh sb="25" eb="26">
      <t>フク</t>
    </rPh>
    <phoneticPr fontId="3"/>
  </si>
  <si>
    <t>とび1型</t>
    <rPh sb="3" eb="4">
      <t>カタ</t>
    </rPh>
    <phoneticPr fontId="3"/>
  </si>
  <si>
    <t>172S型</t>
    <rPh sb="4" eb="5">
      <t>カタ</t>
    </rPh>
    <phoneticPr fontId="3"/>
  </si>
  <si>
    <t>172型</t>
    <rPh sb="3" eb="4">
      <t>カタ</t>
    </rPh>
    <phoneticPr fontId="3"/>
  </si>
  <si>
    <t>アエロスパシアル式AS350B1型</t>
  </si>
  <si>
    <t>ボンバルディア式DHC-8-402型</t>
  </si>
  <si>
    <t>175型</t>
    <rPh sb="3" eb="4">
      <t>カタ</t>
    </rPh>
    <phoneticPr fontId="3"/>
  </si>
  <si>
    <t>212型</t>
    <rPh sb="3" eb="4">
      <t>カタ</t>
    </rPh>
    <phoneticPr fontId="3"/>
  </si>
  <si>
    <t>202型</t>
  </si>
  <si>
    <t>030106062</t>
  </si>
  <si>
    <t>182Q型</t>
    <rPh sb="4" eb="5">
      <t>カタ</t>
    </rPh>
    <phoneticPr fontId="3"/>
  </si>
  <si>
    <t>182R型</t>
    <rPh sb="4" eb="5">
      <t>カタ</t>
    </rPh>
    <phoneticPr fontId="3"/>
  </si>
  <si>
    <t>IS-28M2/GR型</t>
    <rPh sb="10" eb="11">
      <t>カタ</t>
    </rPh>
    <phoneticPr fontId="3"/>
  </si>
  <si>
    <t>182S型</t>
    <rPh sb="4" eb="5">
      <t>カタ</t>
    </rPh>
    <phoneticPr fontId="3"/>
  </si>
  <si>
    <t>はとK-14B型</t>
  </si>
  <si>
    <t>747-400型</t>
  </si>
  <si>
    <t>0033</t>
  </si>
  <si>
    <t>172D型</t>
  </si>
  <si>
    <t>1900D型</t>
    <rPh sb="5" eb="6">
      <t>カタ</t>
    </rPh>
    <phoneticPr fontId="3"/>
  </si>
  <si>
    <t>アエロスパシアル式AS355N型</t>
  </si>
  <si>
    <t>0036</t>
  </si>
  <si>
    <t>SHK-1型</t>
  </si>
  <si>
    <t>0039</t>
  </si>
  <si>
    <t>208B型</t>
    <rPh sb="4" eb="5">
      <t>カタ</t>
    </rPh>
    <phoneticPr fontId="3"/>
  </si>
  <si>
    <t>MDM-1フォックス型</t>
  </si>
  <si>
    <t>208型</t>
    <rPh sb="3" eb="4">
      <t>カタ</t>
    </rPh>
    <phoneticPr fontId="3"/>
  </si>
  <si>
    <t>172Mラム型</t>
  </si>
  <si>
    <t>ASW28型</t>
    <rPh sb="5" eb="6">
      <t>カタ</t>
    </rPh>
    <phoneticPr fontId="3"/>
  </si>
  <si>
    <t>525A型</t>
    <rPh sb="4" eb="5">
      <t>カタ</t>
    </rPh>
    <phoneticPr fontId="3"/>
  </si>
  <si>
    <t>210-5A型</t>
    <rPh sb="6" eb="7">
      <t>カタ</t>
    </rPh>
    <phoneticPr fontId="3"/>
  </si>
  <si>
    <t>JW1型</t>
    <rPh sb="3" eb="4">
      <t>カタ</t>
    </rPh>
    <phoneticPr fontId="3"/>
  </si>
  <si>
    <t>0044</t>
  </si>
  <si>
    <t>オースター式</t>
    <rPh sb="5" eb="6">
      <t>シキ</t>
    </rPh>
    <phoneticPr fontId="3"/>
  </si>
  <si>
    <t>747-400F型</t>
  </si>
  <si>
    <t>030136042</t>
  </si>
  <si>
    <t>340型</t>
    <rPh sb="3" eb="4">
      <t>カタ</t>
    </rPh>
    <phoneticPr fontId="3"/>
  </si>
  <si>
    <t>030191024</t>
  </si>
  <si>
    <t>35-C33A型</t>
    <rPh sb="7" eb="8">
      <t>カタ</t>
    </rPh>
    <phoneticPr fontId="3"/>
  </si>
  <si>
    <t>212型</t>
  </si>
  <si>
    <t>36型</t>
    <rPh sb="2" eb="3">
      <t>カタ</t>
    </rPh>
    <phoneticPr fontId="3"/>
  </si>
  <si>
    <t>DA42型</t>
    <rPh sb="4" eb="5">
      <t>カタ</t>
    </rPh>
    <phoneticPr fontId="3"/>
  </si>
  <si>
    <t>010025029</t>
  </si>
  <si>
    <t>0048</t>
  </si>
  <si>
    <t>アレキサンダー・シュライハー式ASK18型</t>
  </si>
  <si>
    <t>YMFワコーF5C型</t>
    <rPh sb="9" eb="10">
      <t>カタ</t>
    </rPh>
    <phoneticPr fontId="3"/>
  </si>
  <si>
    <t>0049</t>
  </si>
  <si>
    <t>N-62型</t>
    <rPh sb="4" eb="5">
      <t>カタ</t>
    </rPh>
    <phoneticPr fontId="3"/>
  </si>
  <si>
    <t>ファルコン900EX型</t>
  </si>
  <si>
    <t>T-51ダート型</t>
  </si>
  <si>
    <t>ASW28-18型</t>
    <rPh sb="8" eb="9">
      <t>カタ</t>
    </rPh>
    <phoneticPr fontId="3"/>
  </si>
  <si>
    <t>0050</t>
  </si>
  <si>
    <t>182S型</t>
  </si>
  <si>
    <t>S-76D型</t>
    <rPh sb="5" eb="6">
      <t>カタ</t>
    </rPh>
    <phoneticPr fontId="3"/>
  </si>
  <si>
    <t>421C型</t>
    <rPh sb="4" eb="5">
      <t>カタ</t>
    </rPh>
    <phoneticPr fontId="3"/>
  </si>
  <si>
    <t>アレキサンダー・シュライハー式ASK13型</t>
  </si>
  <si>
    <t>A320-211型</t>
    <rPh sb="8" eb="9">
      <t>カタ</t>
    </rPh>
    <phoneticPr fontId="3"/>
  </si>
  <si>
    <t>ユーロコプター式AS350F2型</t>
  </si>
  <si>
    <t>0052</t>
  </si>
  <si>
    <t>0054</t>
  </si>
  <si>
    <t>AS350B1型</t>
  </si>
  <si>
    <t>TB10型</t>
    <rPh sb="4" eb="5">
      <t>カタ</t>
    </rPh>
    <phoneticPr fontId="3"/>
  </si>
  <si>
    <t>510型</t>
    <rPh sb="3" eb="4">
      <t>カタ</t>
    </rPh>
    <phoneticPr fontId="3"/>
  </si>
  <si>
    <t>1型（文部省改）</t>
    <rPh sb="1" eb="2">
      <t>カタ</t>
    </rPh>
    <rPh sb="3" eb="6">
      <t>モンブショウ</t>
    </rPh>
    <rPh sb="6" eb="7">
      <t>カイ</t>
    </rPh>
    <phoneticPr fontId="3"/>
  </si>
  <si>
    <t>030005009</t>
  </si>
  <si>
    <t>伊藤忠式</t>
  </si>
  <si>
    <t>525C型</t>
    <rPh sb="4" eb="5">
      <t>カタ</t>
    </rPh>
    <phoneticPr fontId="3"/>
  </si>
  <si>
    <t>001</t>
  </si>
  <si>
    <t>0058</t>
  </si>
  <si>
    <t>400A型</t>
  </si>
  <si>
    <t>A321-211型</t>
    <rPh sb="8" eb="9">
      <t>ガタ</t>
    </rPh>
    <phoneticPr fontId="3"/>
  </si>
  <si>
    <t>0059</t>
  </si>
  <si>
    <t>ソカタ式</t>
    <rPh sb="3" eb="4">
      <t>シキ</t>
    </rPh>
    <phoneticPr fontId="3"/>
  </si>
  <si>
    <t>0061</t>
  </si>
  <si>
    <t>H-32型</t>
    <rPh sb="4" eb="5">
      <t>カタ</t>
    </rPh>
    <phoneticPr fontId="3"/>
  </si>
  <si>
    <t>R172K型</t>
    <rPh sb="5" eb="6">
      <t>カタ</t>
    </rPh>
    <phoneticPr fontId="3"/>
  </si>
  <si>
    <t>レテッケー・ザーボディ／レット・ナドニー・ポドニク・クノビーチェ式L-23スーパーブラニク型</t>
  </si>
  <si>
    <t>695型</t>
    <rPh sb="3" eb="4">
      <t>カタ</t>
    </rPh>
    <phoneticPr fontId="3"/>
  </si>
  <si>
    <t>シーラス式</t>
  </si>
  <si>
    <t>737-400型</t>
    <rPh sb="7" eb="8">
      <t>カタ</t>
    </rPh>
    <phoneticPr fontId="3"/>
  </si>
  <si>
    <t>0064</t>
  </si>
  <si>
    <t>737-500型</t>
    <rPh sb="7" eb="8">
      <t>カタ</t>
    </rPh>
    <phoneticPr fontId="3"/>
  </si>
  <si>
    <t>172N型</t>
  </si>
  <si>
    <t>0065</t>
  </si>
  <si>
    <t>LS6-c18型</t>
    <rPh sb="7" eb="8">
      <t>カタ</t>
    </rPh>
    <phoneticPr fontId="3"/>
  </si>
  <si>
    <t>スタンダード・リベレ201B型</t>
  </si>
  <si>
    <t>SZD-48型</t>
    <rPh sb="6" eb="7">
      <t>カタ</t>
    </rPh>
    <phoneticPr fontId="3"/>
  </si>
  <si>
    <t>0066</t>
  </si>
  <si>
    <t>AS365N2型</t>
  </si>
  <si>
    <t>020046004</t>
  </si>
  <si>
    <t>PA-28RT-201T型</t>
    <rPh sb="12" eb="13">
      <t>カタ</t>
    </rPh>
    <phoneticPr fontId="3"/>
  </si>
  <si>
    <t>737-800型</t>
    <rPh sb="7" eb="8">
      <t>カタ</t>
    </rPh>
    <phoneticPr fontId="3"/>
  </si>
  <si>
    <t>0067</t>
  </si>
  <si>
    <t>ウェスト・ドイッチェ・ルフトウェルブング式</t>
    <rPh sb="20" eb="21">
      <t>シキ</t>
    </rPh>
    <phoneticPr fontId="3"/>
  </si>
  <si>
    <t>ザクワト・レモントゥフ・イ・ロドゥクツイ・スフシェントウ・ロトニチェゴ・エドヴァルド・マルガンスキ式</t>
  </si>
  <si>
    <t>0068</t>
  </si>
  <si>
    <t>0070</t>
  </si>
  <si>
    <t>0071</t>
  </si>
  <si>
    <t>テキストロン・アビエーション式680型</t>
  </si>
  <si>
    <t>747-8F型</t>
    <rPh sb="6" eb="7">
      <t>カタ</t>
    </rPh>
    <phoneticPr fontId="3"/>
  </si>
  <si>
    <t>0182</t>
  </si>
  <si>
    <t>ベル式407型</t>
  </si>
  <si>
    <t>767-300F型</t>
    <rPh sb="8" eb="9">
      <t>カタ</t>
    </rPh>
    <phoneticPr fontId="3"/>
  </si>
  <si>
    <t>0078</t>
  </si>
  <si>
    <t>767-300型</t>
    <rPh sb="7" eb="8">
      <t>カタ</t>
    </rPh>
    <phoneticPr fontId="3"/>
  </si>
  <si>
    <t>飛行機</t>
  </si>
  <si>
    <t>アグスタ式</t>
  </si>
  <si>
    <t>A320-271N型</t>
    <rPh sb="9" eb="10">
      <t>ガタ</t>
    </rPh>
    <phoneticPr fontId="3"/>
  </si>
  <si>
    <t>ATR式</t>
  </si>
  <si>
    <t>0181</t>
  </si>
  <si>
    <t>0075</t>
  </si>
  <si>
    <t>ニンバス4DM型</t>
    <rPh sb="7" eb="8">
      <t>カタ</t>
    </rPh>
    <phoneticPr fontId="3"/>
  </si>
  <si>
    <t>E33型</t>
    <rPh sb="3" eb="4">
      <t>カタ</t>
    </rPh>
    <phoneticPr fontId="3"/>
  </si>
  <si>
    <t>777-300ER型</t>
    <rPh sb="9" eb="10">
      <t>カタ</t>
    </rPh>
    <phoneticPr fontId="3"/>
  </si>
  <si>
    <t>メッサーシュミット・ベルコウ・ブローム式</t>
  </si>
  <si>
    <t>777-300型</t>
    <rPh sb="7" eb="8">
      <t>カタ</t>
    </rPh>
    <phoneticPr fontId="3"/>
  </si>
  <si>
    <t>0111</t>
  </si>
  <si>
    <t>0095</t>
  </si>
  <si>
    <t>シェンプ・ヒルト式</t>
  </si>
  <si>
    <t>E33型</t>
  </si>
  <si>
    <t>ドシフィアトチャルネ・ヴァルシタティ・ロトニチヒ・コンスクルトゥツィ・コンポジトヴィッヒ式</t>
  </si>
  <si>
    <t>0077</t>
  </si>
  <si>
    <t>エアロコマンダー式</t>
  </si>
  <si>
    <t>H-23C-2型</t>
    <rPh sb="7" eb="8">
      <t>カタ</t>
    </rPh>
    <phoneticPr fontId="3"/>
  </si>
  <si>
    <t>AS350B2型</t>
  </si>
  <si>
    <t>018</t>
  </si>
  <si>
    <t>95-B55型</t>
    <rPh sb="6" eb="7">
      <t>カタ</t>
    </rPh>
    <phoneticPr fontId="3"/>
  </si>
  <si>
    <t>030103018</t>
  </si>
  <si>
    <t>0086</t>
  </si>
  <si>
    <t>020045021</t>
  </si>
  <si>
    <t>DG-400型</t>
  </si>
  <si>
    <t>HK36Rスーパー・ディモナ型</t>
  </si>
  <si>
    <t>A150L型</t>
    <rPh sb="5" eb="6">
      <t>カタ</t>
    </rPh>
    <phoneticPr fontId="3"/>
  </si>
  <si>
    <t>MS885型</t>
  </si>
  <si>
    <t>SZD-50-3プハッチ型</t>
  </si>
  <si>
    <t>シェンプ・ヒルト式ベントゥス2cT型</t>
  </si>
  <si>
    <t>Dornier228-212型</t>
    <rPh sb="14" eb="15">
      <t>カタ</t>
    </rPh>
    <phoneticPr fontId="3"/>
  </si>
  <si>
    <t>ATR式</t>
    <rPh sb="3" eb="4">
      <t>シキ</t>
    </rPh>
    <phoneticPr fontId="3"/>
  </si>
  <si>
    <t>A-1型</t>
    <rPh sb="3" eb="4">
      <t>カタ</t>
    </rPh>
    <phoneticPr fontId="3"/>
  </si>
  <si>
    <t>2型</t>
  </si>
  <si>
    <t>CL-600-2C10型</t>
    <rPh sb="11" eb="12">
      <t>カタ</t>
    </rPh>
    <phoneticPr fontId="3"/>
  </si>
  <si>
    <t>600N型</t>
    <rPh sb="4" eb="5">
      <t>カタ</t>
    </rPh>
    <phoneticPr fontId="3"/>
  </si>
  <si>
    <t>A23型</t>
    <rPh sb="3" eb="4">
      <t>カタ</t>
    </rPh>
    <phoneticPr fontId="3"/>
  </si>
  <si>
    <t>ERJ</t>
  </si>
  <si>
    <t>A320-232型</t>
    <rPh sb="8" eb="9">
      <t>カタ</t>
    </rPh>
    <phoneticPr fontId="3"/>
  </si>
  <si>
    <t>A300B4-622R型</t>
    <rPh sb="11" eb="12">
      <t>カタ</t>
    </rPh>
    <phoneticPr fontId="3"/>
  </si>
  <si>
    <t>3型改1</t>
  </si>
  <si>
    <t>0087</t>
  </si>
  <si>
    <t>030053022</t>
  </si>
  <si>
    <t>LS7型</t>
    <rPh sb="3" eb="4">
      <t>カタ</t>
    </rPh>
    <phoneticPr fontId="3"/>
  </si>
  <si>
    <t>サーブ・スカニア式SAAB340B型</t>
  </si>
  <si>
    <t>010157032</t>
  </si>
  <si>
    <t>A300F4-622R型</t>
    <rPh sb="11" eb="12">
      <t>カタ</t>
    </rPh>
    <phoneticPr fontId="3"/>
  </si>
  <si>
    <t>HK36TTC型</t>
    <rPh sb="7" eb="8">
      <t>カタ</t>
    </rPh>
    <phoneticPr fontId="3"/>
  </si>
  <si>
    <t>ボルパーマークⅣ型</t>
  </si>
  <si>
    <t>ボンバルディア式</t>
    <rPh sb="7" eb="8">
      <t>シキ</t>
    </rPh>
    <phoneticPr fontId="3"/>
  </si>
  <si>
    <t>010122002</t>
  </si>
  <si>
    <t>0089</t>
  </si>
  <si>
    <t>ASW19B型</t>
    <rPh sb="6" eb="7">
      <t>カタ</t>
    </rPh>
    <phoneticPr fontId="3"/>
  </si>
  <si>
    <t>A320-200型</t>
    <rPh sb="8" eb="9">
      <t>カタ</t>
    </rPh>
    <phoneticPr fontId="3"/>
  </si>
  <si>
    <t>オルリツァン／シェンプ・ヒルト式</t>
    <rPh sb="15" eb="16">
      <t>シキ</t>
    </rPh>
    <phoneticPr fontId="3"/>
  </si>
  <si>
    <t>0090</t>
  </si>
  <si>
    <t>269B型</t>
    <rPh sb="4" eb="5">
      <t>カタ</t>
    </rPh>
    <phoneticPr fontId="3"/>
  </si>
  <si>
    <t>A320-216型</t>
    <rPh sb="8" eb="9">
      <t>カタ</t>
    </rPh>
    <phoneticPr fontId="3"/>
  </si>
  <si>
    <t>タービン双発</t>
  </si>
  <si>
    <t>回転翼航空機（Helicopter）</t>
    <rPh sb="0" eb="3">
      <t>カイテンヨク</t>
    </rPh>
    <rPh sb="3" eb="6">
      <t>コウクウキ</t>
    </rPh>
    <phoneticPr fontId="3"/>
  </si>
  <si>
    <t>0093</t>
  </si>
  <si>
    <t>0094</t>
  </si>
  <si>
    <t>G103CツインⅢアクロ型</t>
  </si>
  <si>
    <t>020079022</t>
  </si>
  <si>
    <t>010037050</t>
  </si>
  <si>
    <t>A321-131型</t>
    <rPh sb="8" eb="9">
      <t>カタ</t>
    </rPh>
    <phoneticPr fontId="3"/>
  </si>
  <si>
    <t>0137</t>
  </si>
  <si>
    <t>A330-343型</t>
    <rPh sb="8" eb="9">
      <t>カタ</t>
    </rPh>
    <phoneticPr fontId="3"/>
  </si>
  <si>
    <t>CC19-180型</t>
    <rPh sb="8" eb="9">
      <t>ガタ</t>
    </rPh>
    <phoneticPr fontId="3"/>
  </si>
  <si>
    <t>010159032</t>
  </si>
  <si>
    <t>A36型</t>
    <rPh sb="3" eb="4">
      <t>カタ</t>
    </rPh>
    <phoneticPr fontId="3"/>
  </si>
  <si>
    <t>020056016</t>
  </si>
  <si>
    <t>0190</t>
  </si>
  <si>
    <t>030023019</t>
  </si>
  <si>
    <t>SK式</t>
    <rPh sb="2" eb="3">
      <t>シキ</t>
    </rPh>
    <phoneticPr fontId="3"/>
  </si>
  <si>
    <t>B24R型</t>
    <rPh sb="4" eb="5">
      <t>カタ</t>
    </rPh>
    <phoneticPr fontId="3"/>
  </si>
  <si>
    <t>030129007</t>
  </si>
  <si>
    <t>020067004</t>
  </si>
  <si>
    <t>LS8-a型</t>
  </si>
  <si>
    <t>T-51ダート型</t>
    <rPh sb="7" eb="8">
      <t>カタ</t>
    </rPh>
    <phoneticPr fontId="3"/>
  </si>
  <si>
    <t>058</t>
  </si>
  <si>
    <t>B300型</t>
    <rPh sb="4" eb="5">
      <t>カタ</t>
    </rPh>
    <phoneticPr fontId="3"/>
  </si>
  <si>
    <t>010121002</t>
  </si>
  <si>
    <t>B36TC型</t>
    <rPh sb="5" eb="6">
      <t>カタ</t>
    </rPh>
    <phoneticPr fontId="3"/>
  </si>
  <si>
    <t>BO105S型</t>
    <rPh sb="6" eb="7">
      <t>カタ</t>
    </rPh>
    <phoneticPr fontId="3"/>
  </si>
  <si>
    <t>バルカンエア式P.68C-TC型</t>
  </si>
  <si>
    <t>A36TC型</t>
  </si>
  <si>
    <t>020033002</t>
  </si>
  <si>
    <t>BN-2B-20型</t>
    <rPh sb="8" eb="9">
      <t>カタ</t>
    </rPh>
    <phoneticPr fontId="3"/>
  </si>
  <si>
    <t>C23型</t>
    <rPh sb="3" eb="4">
      <t>カタ</t>
    </rPh>
    <phoneticPr fontId="3"/>
  </si>
  <si>
    <t>DHC-6-400型</t>
    <rPh sb="9" eb="10">
      <t>カタ</t>
    </rPh>
    <phoneticPr fontId="3"/>
  </si>
  <si>
    <t>017</t>
  </si>
  <si>
    <t>0159</t>
  </si>
  <si>
    <t>020021017</t>
  </si>
  <si>
    <t>010183021</t>
  </si>
  <si>
    <t>ディスカス2cT型</t>
    <rPh sb="8" eb="9">
      <t>カタ</t>
    </rPh>
    <phoneticPr fontId="3"/>
  </si>
  <si>
    <t>『01_飛行機』『02_回転翼航空機』『03_飛行船』『04_滑空機』の4種</t>
    <rPh sb="4" eb="7">
      <t>ヒコウキ</t>
    </rPh>
    <rPh sb="12" eb="15">
      <t>カイテンヨク</t>
    </rPh>
    <rPh sb="15" eb="18">
      <t>コウクウキ</t>
    </rPh>
    <rPh sb="23" eb="26">
      <t>ヒコウセン</t>
    </rPh>
    <rPh sb="31" eb="34">
      <t>カックウキ</t>
    </rPh>
    <rPh sb="37" eb="38">
      <t>シュ</t>
    </rPh>
    <phoneticPr fontId="3"/>
  </si>
  <si>
    <t>0114</t>
  </si>
  <si>
    <t>BK117B-1型</t>
  </si>
  <si>
    <t>DHC-8-103型</t>
    <rPh sb="9" eb="10">
      <t>カタ</t>
    </rPh>
    <phoneticPr fontId="3"/>
  </si>
  <si>
    <t>030063054</t>
  </si>
  <si>
    <t>010123002</t>
  </si>
  <si>
    <t>セスナ式</t>
  </si>
  <si>
    <t>R・U・A式</t>
    <rPh sb="5" eb="6">
      <t>シキ</t>
    </rPh>
    <phoneticPr fontId="3"/>
  </si>
  <si>
    <t>DHC-8-201型</t>
    <rPh sb="9" eb="10">
      <t>カタ</t>
    </rPh>
    <phoneticPr fontId="3"/>
  </si>
  <si>
    <t>0116</t>
  </si>
  <si>
    <t>スタンダード・シーラス型</t>
    <rPh sb="11" eb="12">
      <t>カタ</t>
    </rPh>
    <phoneticPr fontId="3"/>
  </si>
  <si>
    <t>31型</t>
    <rPh sb="2" eb="3">
      <t>カタ</t>
    </rPh>
    <phoneticPr fontId="3"/>
  </si>
  <si>
    <t>ガルフストリーム・エアロスペース式</t>
  </si>
  <si>
    <t>MRJ-200型</t>
    <rPh sb="7" eb="8">
      <t>カタ</t>
    </rPh>
    <phoneticPr fontId="3"/>
  </si>
  <si>
    <t>0117</t>
  </si>
  <si>
    <t>DHC-8-315型</t>
    <rPh sb="9" eb="10">
      <t>カタ</t>
    </rPh>
    <phoneticPr fontId="3"/>
  </si>
  <si>
    <t>Ka-32A11BC型</t>
  </si>
  <si>
    <t>030019031</t>
  </si>
  <si>
    <t>DR400RP型</t>
  </si>
  <si>
    <t>020083010</t>
  </si>
  <si>
    <t>0118</t>
  </si>
  <si>
    <t>朝日式五型改2</t>
  </si>
  <si>
    <t>Dornier228-202型</t>
    <rPh sb="14" eb="15">
      <t>カタ</t>
    </rPh>
    <phoneticPr fontId="3"/>
  </si>
  <si>
    <t>DR400/180R型</t>
    <rPh sb="10" eb="11">
      <t>カタ</t>
    </rPh>
    <phoneticPr fontId="3"/>
  </si>
  <si>
    <t>萩原式H-22B型</t>
  </si>
  <si>
    <t>DR400/180型</t>
    <rPh sb="9" eb="10">
      <t>カタ</t>
    </rPh>
    <phoneticPr fontId="3"/>
  </si>
  <si>
    <t>AS365N2型</t>
    <rPh sb="7" eb="8">
      <t>カタ</t>
    </rPh>
    <phoneticPr fontId="3"/>
  </si>
  <si>
    <t>ERJ170-200STD型</t>
    <rPh sb="13" eb="14">
      <t>カタ</t>
    </rPh>
    <phoneticPr fontId="3"/>
  </si>
  <si>
    <t>H-22型</t>
    <rPh sb="4" eb="5">
      <t>カタ</t>
    </rPh>
    <phoneticPr fontId="3"/>
  </si>
  <si>
    <t>TB200型</t>
  </si>
  <si>
    <t>030071034</t>
  </si>
  <si>
    <t>F33C型</t>
    <rPh sb="4" eb="5">
      <t>カタ</t>
    </rPh>
    <phoneticPr fontId="3"/>
  </si>
  <si>
    <t>FA-200-180AO型</t>
    <rPh sb="12" eb="13">
      <t>カタ</t>
    </rPh>
    <phoneticPr fontId="3"/>
  </si>
  <si>
    <t>ダイヤモンド・エアクラフト式HK36Rスーパー・ディモナ型</t>
  </si>
  <si>
    <t>東北大式</t>
  </si>
  <si>
    <t>飛行機（Airplane）</t>
    <rPh sb="0" eb="3">
      <t>ヒコウキ</t>
    </rPh>
    <phoneticPr fontId="3"/>
  </si>
  <si>
    <t>0136</t>
  </si>
  <si>
    <t>S-2S型</t>
  </si>
  <si>
    <t>ガルフストリーム・コマンダー式</t>
    <rPh sb="14" eb="15">
      <t>シキ</t>
    </rPh>
    <phoneticPr fontId="3"/>
  </si>
  <si>
    <t>FS7マーク050型</t>
    <rPh sb="9" eb="10">
      <t>カタ</t>
    </rPh>
    <phoneticPr fontId="3"/>
  </si>
  <si>
    <t>筑波式</t>
    <rPh sb="0" eb="2">
      <t>ツクバ</t>
    </rPh>
    <rPh sb="2" eb="3">
      <t>シキ</t>
    </rPh>
    <phoneticPr fontId="3"/>
  </si>
  <si>
    <t>S-76C型</t>
  </si>
  <si>
    <t>G-1159型</t>
    <rPh sb="6" eb="7">
      <t>カタ</t>
    </rPh>
    <phoneticPr fontId="3"/>
  </si>
  <si>
    <t>0138</t>
  </si>
  <si>
    <t>030128069</t>
  </si>
  <si>
    <t>0139</t>
  </si>
  <si>
    <t>010142014</t>
  </si>
  <si>
    <t>0140</t>
  </si>
  <si>
    <t>ボーイング式767-300F型</t>
  </si>
  <si>
    <t>G-V型</t>
    <rPh sb="3" eb="4">
      <t>カタ</t>
    </rPh>
    <phoneticPr fontId="3"/>
  </si>
  <si>
    <t>SF34B型</t>
    <rPh sb="5" eb="6">
      <t>ガタ</t>
    </rPh>
    <phoneticPr fontId="3"/>
  </si>
  <si>
    <t>アグスタ式AW119MKⅡ型</t>
  </si>
  <si>
    <t>0142</t>
  </si>
  <si>
    <t>ASW27-18型</t>
    <rPh sb="8" eb="9">
      <t>カタ</t>
    </rPh>
    <phoneticPr fontId="3"/>
  </si>
  <si>
    <t>LS8-18型</t>
  </si>
  <si>
    <t>Kodiak100型</t>
    <rPh sb="9" eb="10">
      <t>カタ</t>
    </rPh>
    <phoneticPr fontId="3"/>
  </si>
  <si>
    <t>レーク式</t>
  </si>
  <si>
    <t>キュムラス型</t>
    <rPh sb="5" eb="6">
      <t>カタ</t>
    </rPh>
    <phoneticPr fontId="3"/>
  </si>
  <si>
    <t>LA-4-200型</t>
    <rPh sb="8" eb="9">
      <t>カタ</t>
    </rPh>
    <phoneticPr fontId="3"/>
  </si>
  <si>
    <t>M20C型</t>
    <rPh sb="4" eb="5">
      <t>カタ</t>
    </rPh>
    <phoneticPr fontId="3"/>
  </si>
  <si>
    <t>スタンダード・リベレ201B型</t>
    <rPh sb="14" eb="15">
      <t>カタ</t>
    </rPh>
    <phoneticPr fontId="3"/>
  </si>
  <si>
    <t>M20J型</t>
    <rPh sb="4" eb="5">
      <t>カタ</t>
    </rPh>
    <phoneticPr fontId="3"/>
  </si>
  <si>
    <t>ディー・ジー式</t>
  </si>
  <si>
    <t>0148</t>
  </si>
  <si>
    <t>MD-90-30型</t>
    <rPh sb="8" eb="9">
      <t>カタ</t>
    </rPh>
    <phoneticPr fontId="3"/>
  </si>
  <si>
    <t>SC01B-160型</t>
    <rPh sb="9" eb="10">
      <t>カタ</t>
    </rPh>
    <phoneticPr fontId="3"/>
  </si>
  <si>
    <t>787-8型</t>
  </si>
  <si>
    <t>0149</t>
  </si>
  <si>
    <t>AS332L型</t>
    <rPh sb="6" eb="7">
      <t>カタ</t>
    </rPh>
    <phoneticPr fontId="3"/>
  </si>
  <si>
    <t>MS885型</t>
    <rPh sb="5" eb="6">
      <t>カタ</t>
    </rPh>
    <phoneticPr fontId="3"/>
  </si>
  <si>
    <t>010102</t>
  </si>
  <si>
    <t>MS893A型</t>
    <rPh sb="6" eb="7">
      <t>カタ</t>
    </rPh>
    <phoneticPr fontId="3"/>
  </si>
  <si>
    <t>MU-300型</t>
    <rPh sb="6" eb="7">
      <t>カタ</t>
    </rPh>
    <phoneticPr fontId="3"/>
  </si>
  <si>
    <t>ビーチクラフト式</t>
  </si>
  <si>
    <t>シャイベ式SF25B型</t>
  </si>
  <si>
    <t>777-300ER型</t>
  </si>
  <si>
    <t>川崎ベル式47G-2A型</t>
  </si>
  <si>
    <t>KM-2D型</t>
    <rPh sb="5" eb="6">
      <t>ガタ</t>
    </rPh>
    <phoneticPr fontId="3"/>
  </si>
  <si>
    <t>LS8-a型</t>
    <rPh sb="5" eb="6">
      <t>カタ</t>
    </rPh>
    <phoneticPr fontId="3"/>
  </si>
  <si>
    <t>KⅤ-1型</t>
    <rPh sb="4" eb="5">
      <t>カタ</t>
    </rPh>
    <phoneticPr fontId="3"/>
  </si>
  <si>
    <t>P.68C-TC型</t>
    <rPh sb="8" eb="9">
      <t>カタ</t>
    </rPh>
    <phoneticPr fontId="3"/>
  </si>
  <si>
    <t>0218</t>
  </si>
  <si>
    <t>07式</t>
    <rPh sb="2" eb="3">
      <t>シキ</t>
    </rPh>
    <phoneticPr fontId="3"/>
  </si>
  <si>
    <t>PA-18-135型</t>
    <rPh sb="9" eb="10">
      <t>カタ</t>
    </rPh>
    <phoneticPr fontId="3"/>
  </si>
  <si>
    <t>030185041</t>
  </si>
  <si>
    <t>H-22A-3型</t>
    <rPh sb="7" eb="8">
      <t>カタ</t>
    </rPh>
    <phoneticPr fontId="3"/>
  </si>
  <si>
    <t>PA-23-250型</t>
    <rPh sb="9" eb="10">
      <t>カタ</t>
    </rPh>
    <phoneticPr fontId="3"/>
  </si>
  <si>
    <t>PA-28-151型</t>
    <rPh sb="9" eb="10">
      <t>カタ</t>
    </rPh>
    <phoneticPr fontId="3"/>
  </si>
  <si>
    <t>H-23B1型</t>
    <rPh sb="6" eb="7">
      <t>カタ</t>
    </rPh>
    <phoneticPr fontId="3"/>
  </si>
  <si>
    <t>PA-28-161型</t>
    <rPh sb="9" eb="10">
      <t>カタ</t>
    </rPh>
    <phoneticPr fontId="3"/>
  </si>
  <si>
    <t>PA-28R-201T型</t>
    <rPh sb="11" eb="12">
      <t>カタ</t>
    </rPh>
    <phoneticPr fontId="3"/>
  </si>
  <si>
    <t>アグスタ式A109K2型</t>
  </si>
  <si>
    <t>アレキサンダー・シュライハー式Ka6E型</t>
  </si>
  <si>
    <t>0170</t>
  </si>
  <si>
    <t>PA-32-300型</t>
    <rPh sb="9" eb="10">
      <t>カタ</t>
    </rPh>
    <phoneticPr fontId="3"/>
  </si>
  <si>
    <t>PA-32-300ロバートソン型</t>
    <rPh sb="15" eb="16">
      <t>カタ</t>
    </rPh>
    <phoneticPr fontId="3"/>
  </si>
  <si>
    <t>PA-32R-301T型</t>
    <rPh sb="11" eb="12">
      <t>カタ</t>
    </rPh>
    <phoneticPr fontId="3"/>
  </si>
  <si>
    <t>010019021</t>
  </si>
  <si>
    <t>05</t>
  </si>
  <si>
    <t>0174</t>
  </si>
  <si>
    <t>280FX型</t>
    <rPh sb="5" eb="6">
      <t>カタ</t>
    </rPh>
    <phoneticPr fontId="3"/>
  </si>
  <si>
    <t>PA-34-200T型</t>
    <rPh sb="10" eb="11">
      <t>カタ</t>
    </rPh>
    <phoneticPr fontId="3"/>
  </si>
  <si>
    <t>SZD-9bisボシアンID型</t>
    <rPh sb="14" eb="15">
      <t>カタ</t>
    </rPh>
    <phoneticPr fontId="3"/>
  </si>
  <si>
    <t>アグスタ式AW139型</t>
  </si>
  <si>
    <t>0175</t>
  </si>
  <si>
    <t>0176</t>
  </si>
  <si>
    <t>エンストロム式280FX型</t>
  </si>
  <si>
    <t>060</t>
  </si>
  <si>
    <t>010116044</t>
  </si>
  <si>
    <t>PA-34-220T型</t>
    <rPh sb="10" eb="11">
      <t>カタ</t>
    </rPh>
    <phoneticPr fontId="3"/>
  </si>
  <si>
    <t>0177</t>
  </si>
  <si>
    <t>PA-46-310P型</t>
    <rPh sb="10" eb="11">
      <t>カタ</t>
    </rPh>
    <phoneticPr fontId="3"/>
  </si>
  <si>
    <t>PA-46-350P型</t>
    <rPh sb="10" eb="11">
      <t>カタ</t>
    </rPh>
    <phoneticPr fontId="3"/>
  </si>
  <si>
    <t>C90A型</t>
  </si>
  <si>
    <t>ユーロコプター式AS332L2型</t>
  </si>
  <si>
    <t>ロビンソン式R22Mariner型</t>
  </si>
  <si>
    <t>ボーイング式737-800型</t>
  </si>
  <si>
    <t>030125053</t>
  </si>
  <si>
    <t>501型</t>
  </si>
  <si>
    <t>510型</t>
  </si>
  <si>
    <t>R44型</t>
    <rPh sb="3" eb="4">
      <t>カタ</t>
    </rPh>
    <phoneticPr fontId="3"/>
  </si>
  <si>
    <t>030189041</t>
  </si>
  <si>
    <t>ミステール・ファルコン900型</t>
  </si>
  <si>
    <t>PC-6/B2-H4型</t>
    <rPh sb="10" eb="11">
      <t>カタ</t>
    </rPh>
    <phoneticPr fontId="3"/>
  </si>
  <si>
    <t>S-2A型</t>
    <rPh sb="4" eb="5">
      <t>カタ</t>
    </rPh>
    <phoneticPr fontId="3"/>
  </si>
  <si>
    <t>S-2B型</t>
    <rPh sb="4" eb="5">
      <t>カタ</t>
    </rPh>
    <phoneticPr fontId="3"/>
  </si>
  <si>
    <t>030099018</t>
  </si>
  <si>
    <t>S-2S型</t>
    <rPh sb="4" eb="5">
      <t>カタ</t>
    </rPh>
    <phoneticPr fontId="3"/>
  </si>
  <si>
    <t>020050014</t>
  </si>
  <si>
    <t>萩原式</t>
    <rPh sb="0" eb="2">
      <t>ハギワラ</t>
    </rPh>
    <rPh sb="2" eb="3">
      <t>シキ</t>
    </rPh>
    <phoneticPr fontId="3"/>
  </si>
  <si>
    <t>エアバス・ヘリコプターズ式EC135P3型</t>
  </si>
  <si>
    <t>ロ3型</t>
    <rPh sb="2" eb="3">
      <t>カタ</t>
    </rPh>
    <phoneticPr fontId="3"/>
  </si>
  <si>
    <t>SA226-TC型</t>
    <rPh sb="8" eb="9">
      <t>カタ</t>
    </rPh>
    <phoneticPr fontId="3"/>
  </si>
  <si>
    <t>ASW20CL型</t>
    <rPh sb="7" eb="8">
      <t>カタ</t>
    </rPh>
    <phoneticPr fontId="3"/>
  </si>
  <si>
    <t>0189</t>
  </si>
  <si>
    <t>PA-28R-200型</t>
  </si>
  <si>
    <t>010204021</t>
  </si>
  <si>
    <t>六甲式</t>
    <rPh sb="0" eb="2">
      <t>ロッコウ</t>
    </rPh>
    <rPh sb="2" eb="3">
      <t>シキ</t>
    </rPh>
    <phoneticPr fontId="3"/>
  </si>
  <si>
    <t>SAAB2000型</t>
    <rPh sb="8" eb="9">
      <t>カタ</t>
    </rPh>
    <phoneticPr fontId="3"/>
  </si>
  <si>
    <t>ガルフストリーム・エアロスペース式G-Ⅳ型</t>
  </si>
  <si>
    <t>SAAB340B型</t>
    <rPh sb="8" eb="9">
      <t>カタ</t>
    </rPh>
    <phoneticPr fontId="3"/>
  </si>
  <si>
    <t>エンストロム式280C型</t>
  </si>
  <si>
    <t>010201</t>
  </si>
  <si>
    <t>SR20型</t>
    <rPh sb="4" eb="5">
      <t>カタ</t>
    </rPh>
    <phoneticPr fontId="3"/>
  </si>
  <si>
    <t>ボーイング式787-10型</t>
  </si>
  <si>
    <t>SR22T型</t>
    <rPh sb="5" eb="6">
      <t>カタ</t>
    </rPh>
    <phoneticPr fontId="3"/>
  </si>
  <si>
    <t>T206H型</t>
    <rPh sb="5" eb="6">
      <t>ガタ</t>
    </rPh>
    <phoneticPr fontId="3"/>
  </si>
  <si>
    <t>DG-800B型</t>
    <rPh sb="7" eb="8">
      <t>カタ</t>
    </rPh>
    <phoneticPr fontId="3"/>
  </si>
  <si>
    <t>巴式ロ3型</t>
  </si>
  <si>
    <t>SR20型</t>
  </si>
  <si>
    <t>T210N型</t>
    <rPh sb="5" eb="6">
      <t>カタ</t>
    </rPh>
    <phoneticPr fontId="3"/>
  </si>
  <si>
    <t>020078022</t>
  </si>
  <si>
    <t>0198</t>
  </si>
  <si>
    <t>アレキサンダー・シュライハー式</t>
  </si>
  <si>
    <t>K-1200型</t>
    <rPh sb="6" eb="7">
      <t>カタ</t>
    </rPh>
    <phoneticPr fontId="3"/>
  </si>
  <si>
    <t>T303型</t>
    <rPh sb="4" eb="5">
      <t>カタ</t>
    </rPh>
    <phoneticPr fontId="3"/>
  </si>
  <si>
    <t>XL-2型</t>
    <rPh sb="4" eb="5">
      <t>カタ</t>
    </rPh>
    <phoneticPr fontId="3"/>
  </si>
  <si>
    <t>エーグレットJ5F型</t>
    <rPh sb="9" eb="10">
      <t>カタ</t>
    </rPh>
    <phoneticPr fontId="3"/>
  </si>
  <si>
    <t>LS6-b型</t>
    <rPh sb="5" eb="6">
      <t>ガタ</t>
    </rPh>
    <phoneticPr fontId="3"/>
  </si>
  <si>
    <t>G103CツインⅢアクロ型</t>
    <rPh sb="12" eb="13">
      <t>カタ</t>
    </rPh>
    <phoneticPr fontId="3"/>
  </si>
  <si>
    <t>010208056</t>
  </si>
  <si>
    <t>LS4-b型</t>
    <rPh sb="5" eb="6">
      <t>カタ</t>
    </rPh>
    <phoneticPr fontId="3"/>
  </si>
  <si>
    <t>エアバス・ヘリコプターズ式</t>
  </si>
  <si>
    <t>R182型</t>
    <rPh sb="4" eb="5">
      <t>カタ</t>
    </rPh>
    <phoneticPr fontId="3"/>
  </si>
  <si>
    <t>ロラデン・シュナイダー式LS7型</t>
  </si>
  <si>
    <t>セスナ式</t>
    <rPh sb="3" eb="4">
      <t>シキ</t>
    </rPh>
    <phoneticPr fontId="3"/>
  </si>
  <si>
    <t>倉橋式KD-1型</t>
  </si>
  <si>
    <t>PA-28RT-201型</t>
    <rPh sb="11" eb="12">
      <t>カタ</t>
    </rPh>
    <phoneticPr fontId="3"/>
  </si>
  <si>
    <t>LS3-a型</t>
    <rPh sb="5" eb="6">
      <t>カタ</t>
    </rPh>
    <phoneticPr fontId="3"/>
  </si>
  <si>
    <t>0212</t>
  </si>
  <si>
    <t>M20C型</t>
  </si>
  <si>
    <t>21DC型</t>
  </si>
  <si>
    <t>020055008</t>
  </si>
  <si>
    <t>シェンプ・ヒルト式ディスカスbT型</t>
  </si>
  <si>
    <t>DHC-8-400型</t>
    <rPh sb="9" eb="10">
      <t>カタ</t>
    </rPh>
    <phoneticPr fontId="3"/>
  </si>
  <si>
    <t>タービン単発</t>
    <rPh sb="4" eb="6">
      <t>タンパツ</t>
    </rPh>
    <phoneticPr fontId="3"/>
  </si>
  <si>
    <t>型（Type）CD</t>
    <rPh sb="0" eb="1">
      <t>カタ</t>
    </rPh>
    <phoneticPr fontId="8"/>
  </si>
  <si>
    <t>三菱式</t>
  </si>
  <si>
    <t>ツインアスティアー・トレーナー型</t>
    <rPh sb="15" eb="16">
      <t>カタ</t>
    </rPh>
    <phoneticPr fontId="3"/>
  </si>
  <si>
    <t>SZD-30ピラト型</t>
    <rPh sb="9" eb="10">
      <t>カタ</t>
    </rPh>
    <phoneticPr fontId="3"/>
  </si>
  <si>
    <t>L-33SOLO型</t>
  </si>
  <si>
    <t>PZL-ビエルスコ式SZD-50-3プハッチ型</t>
  </si>
  <si>
    <t>013</t>
  </si>
  <si>
    <t>航空機の種類ごとに[001]からの連番を設定</t>
    <rPh sb="0" eb="3">
      <t>コウクウキ</t>
    </rPh>
    <rPh sb="4" eb="6">
      <t>シュルイ</t>
    </rPh>
    <rPh sb="17" eb="19">
      <t>レンバン</t>
    </rPh>
    <rPh sb="20" eb="22">
      <t>セッテイ</t>
    </rPh>
    <phoneticPr fontId="3"/>
  </si>
  <si>
    <t>005</t>
  </si>
  <si>
    <t>030061030</t>
  </si>
  <si>
    <t>1・3型</t>
  </si>
  <si>
    <t>006</t>
  </si>
  <si>
    <t>MD900型</t>
    <rPh sb="5" eb="6">
      <t>カタ</t>
    </rPh>
    <phoneticPr fontId="3"/>
  </si>
  <si>
    <t>ディスカス2b型</t>
    <rPh sb="7" eb="8">
      <t>カタ</t>
    </rPh>
    <phoneticPr fontId="3"/>
  </si>
  <si>
    <t>044</t>
  </si>
  <si>
    <t>ミツビシ式</t>
    <rPh sb="4" eb="5">
      <t>シキ</t>
    </rPh>
    <phoneticPr fontId="3"/>
  </si>
  <si>
    <t>040</t>
  </si>
  <si>
    <t>031</t>
  </si>
  <si>
    <t>ムーニー式</t>
    <rPh sb="4" eb="5">
      <t>シキ</t>
    </rPh>
    <phoneticPr fontId="3"/>
  </si>
  <si>
    <t>028</t>
  </si>
  <si>
    <t>053</t>
  </si>
  <si>
    <t>A321-272N型</t>
    <rPh sb="9" eb="10">
      <t>ガタ</t>
    </rPh>
    <phoneticPr fontId="3"/>
  </si>
  <si>
    <t>グローブ／シェンプ・ヒルト式</t>
  </si>
  <si>
    <t>020026001</t>
  </si>
  <si>
    <t>015</t>
  </si>
  <si>
    <t>014</t>
  </si>
  <si>
    <t>ニンバス2型</t>
  </si>
  <si>
    <t>セスナ式208型</t>
  </si>
  <si>
    <t>046</t>
  </si>
  <si>
    <t>SM式</t>
  </si>
  <si>
    <t>045</t>
  </si>
  <si>
    <t>030145045</t>
  </si>
  <si>
    <t>480B型</t>
    <rPh sb="4" eb="5">
      <t>ガタ</t>
    </rPh>
    <phoneticPr fontId="3"/>
  </si>
  <si>
    <t>033</t>
  </si>
  <si>
    <t>172型</t>
  </si>
  <si>
    <t>036</t>
  </si>
  <si>
    <t>037</t>
  </si>
  <si>
    <t>427型</t>
  </si>
  <si>
    <t>エアロコマンダー式</t>
    <rPh sb="8" eb="9">
      <t>シキ</t>
    </rPh>
    <phoneticPr fontId="3"/>
  </si>
  <si>
    <t>K2式</t>
    <rPh sb="2" eb="3">
      <t>シキ</t>
    </rPh>
    <phoneticPr fontId="3"/>
  </si>
  <si>
    <t>霧ヶ峰式</t>
    <rPh sb="0" eb="3">
      <t>キリガミネ</t>
    </rPh>
    <rPh sb="3" eb="4">
      <t>シキ</t>
    </rPh>
    <phoneticPr fontId="3"/>
  </si>
  <si>
    <t>030204041</t>
  </si>
  <si>
    <t>030097043</t>
  </si>
  <si>
    <t>テキストロン・アビエーション式</t>
    <rPh sb="14" eb="15">
      <t>シキ</t>
    </rPh>
    <phoneticPr fontId="3"/>
  </si>
  <si>
    <t>SK式31型</t>
  </si>
  <si>
    <t>フォルニエルRF5型</t>
    <rPh sb="9" eb="10">
      <t>カタ</t>
    </rPh>
    <phoneticPr fontId="3"/>
  </si>
  <si>
    <t>ビーチクラフト式</t>
    <rPh sb="7" eb="8">
      <t>シキ</t>
    </rPh>
    <phoneticPr fontId="3"/>
  </si>
  <si>
    <t>010086005</t>
  </si>
  <si>
    <t>美津野式</t>
    <rPh sb="0" eb="3">
      <t>ミツノ</t>
    </rPh>
    <rPh sb="3" eb="4">
      <t>シキ</t>
    </rPh>
    <phoneticPr fontId="3"/>
  </si>
  <si>
    <t>エアバス・ヘリコプターズ式EC135T3型</t>
    <rPh sb="12" eb="13">
      <t>シキ</t>
    </rPh>
    <rPh sb="20" eb="21">
      <t>カタ</t>
    </rPh>
    <phoneticPr fontId="3"/>
  </si>
  <si>
    <t>レーク式</t>
    <rPh sb="3" eb="4">
      <t>シキ</t>
    </rPh>
    <phoneticPr fontId="3"/>
  </si>
  <si>
    <t>ホーカー・ビーチクラフト式</t>
    <rPh sb="12" eb="13">
      <t>シキ</t>
    </rPh>
    <phoneticPr fontId="3"/>
  </si>
  <si>
    <t>ダッソー・アビエーション式</t>
  </si>
  <si>
    <t>ボーイング式</t>
    <rPh sb="5" eb="6">
      <t>シキ</t>
    </rPh>
    <phoneticPr fontId="3"/>
  </si>
  <si>
    <t>エアロンカ式</t>
    <rPh sb="5" eb="6">
      <t>シキ</t>
    </rPh>
    <phoneticPr fontId="3"/>
  </si>
  <si>
    <t>ベランカ式</t>
    <rPh sb="4" eb="5">
      <t>シキ</t>
    </rPh>
    <phoneticPr fontId="3"/>
  </si>
  <si>
    <t>クリステン・インダストリー式</t>
    <rPh sb="13" eb="14">
      <t>シキ</t>
    </rPh>
    <phoneticPr fontId="3"/>
  </si>
  <si>
    <t>エアバス式</t>
    <rPh sb="4" eb="5">
      <t>シキ</t>
    </rPh>
    <phoneticPr fontId="3"/>
  </si>
  <si>
    <t>エクストラ式EA300/LC型</t>
  </si>
  <si>
    <t>010021021</t>
  </si>
  <si>
    <t>SZD-51-1ジュニア型</t>
    <rPh sb="12" eb="13">
      <t>カタ</t>
    </rPh>
    <phoneticPr fontId="3"/>
  </si>
  <si>
    <t>ブリテン・ノーマン式</t>
    <rPh sb="9" eb="10">
      <t>シキ</t>
    </rPh>
    <phoneticPr fontId="3"/>
  </si>
  <si>
    <t>430型</t>
    <rPh sb="3" eb="4">
      <t>カタ</t>
    </rPh>
    <phoneticPr fontId="3"/>
  </si>
  <si>
    <t>デ・ハビラント式</t>
    <rPh sb="7" eb="8">
      <t>シキ</t>
    </rPh>
    <phoneticPr fontId="3"/>
  </si>
  <si>
    <t>熊航式</t>
  </si>
  <si>
    <t>アビオン・ピエール・ロバン式</t>
    <rPh sb="13" eb="14">
      <t>シキ</t>
    </rPh>
    <phoneticPr fontId="3"/>
  </si>
  <si>
    <t>エクストラ式</t>
    <rPh sb="5" eb="6">
      <t>シキ</t>
    </rPh>
    <phoneticPr fontId="3"/>
  </si>
  <si>
    <t>エンブラエル式</t>
    <rPh sb="6" eb="7">
      <t>シキ</t>
    </rPh>
    <phoneticPr fontId="3"/>
  </si>
  <si>
    <t>G102クラブ・アスティアーⅢb型</t>
  </si>
  <si>
    <t>グローブ式アスティアーCSジーンズ型</t>
  </si>
  <si>
    <t>富士重工式</t>
    <rPh sb="0" eb="2">
      <t>フジ</t>
    </rPh>
    <rPh sb="2" eb="4">
      <t>ジュウコウ</t>
    </rPh>
    <rPh sb="4" eb="5">
      <t>シキ</t>
    </rPh>
    <phoneticPr fontId="3"/>
  </si>
  <si>
    <t>AS350B3型</t>
    <rPh sb="7" eb="8">
      <t>カタ</t>
    </rPh>
    <phoneticPr fontId="3"/>
  </si>
  <si>
    <t>030074061</t>
  </si>
  <si>
    <t>100型</t>
  </si>
  <si>
    <t>フォッカー式</t>
    <rPh sb="5" eb="6">
      <t>シキ</t>
    </rPh>
    <phoneticPr fontId="3"/>
  </si>
  <si>
    <t>010139012</t>
  </si>
  <si>
    <t>グラマン・アメリカン・エイビエイション式</t>
    <rPh sb="19" eb="20">
      <t>シキ</t>
    </rPh>
    <phoneticPr fontId="3"/>
  </si>
  <si>
    <t>HK36TTC-ECO型</t>
  </si>
  <si>
    <t>010036034</t>
  </si>
  <si>
    <t>07</t>
  </si>
  <si>
    <t>パイパー式</t>
    <rPh sb="4" eb="5">
      <t>シキ</t>
    </rPh>
    <phoneticPr fontId="3"/>
  </si>
  <si>
    <t>2・2型</t>
  </si>
  <si>
    <t>クエスト式</t>
    <rPh sb="4" eb="5">
      <t>シキ</t>
    </rPh>
    <phoneticPr fontId="3"/>
  </si>
  <si>
    <t>スポルタビア式RF5B型</t>
  </si>
  <si>
    <t>モール・エアー式</t>
    <rPh sb="7" eb="8">
      <t>シキ</t>
    </rPh>
    <phoneticPr fontId="3"/>
  </si>
  <si>
    <t>内数は、「代表的な型式」と「その他」で構成</t>
    <rPh sb="0" eb="2">
      <t>ウチスウ</t>
    </rPh>
    <rPh sb="5" eb="8">
      <t>ダイヒョウテキ</t>
    </rPh>
    <rPh sb="9" eb="11">
      <t>カタシキ</t>
    </rPh>
    <rPh sb="16" eb="17">
      <t>タ</t>
    </rPh>
    <rPh sb="19" eb="21">
      <t>コウセイ</t>
    </rPh>
    <phoneticPr fontId="3"/>
  </si>
  <si>
    <t>伊藤忠式</t>
    <rPh sb="0" eb="3">
      <t>イトウチュウ</t>
    </rPh>
    <rPh sb="3" eb="4">
      <t>シキ</t>
    </rPh>
    <phoneticPr fontId="3"/>
  </si>
  <si>
    <t>ボーイング式</t>
  </si>
  <si>
    <t>ピラタス式</t>
    <rPh sb="4" eb="5">
      <t>シキ</t>
    </rPh>
    <phoneticPr fontId="3"/>
  </si>
  <si>
    <t>ピッツ式</t>
  </si>
  <si>
    <t>DG-300 ELAN ACRO型</t>
    <rPh sb="16" eb="17">
      <t>カタ</t>
    </rPh>
    <phoneticPr fontId="3"/>
  </si>
  <si>
    <t>030027018</t>
  </si>
  <si>
    <t>山菱式SB-9型</t>
  </si>
  <si>
    <t>101B型</t>
    <rPh sb="4" eb="5">
      <t>カタ</t>
    </rPh>
    <phoneticPr fontId="3"/>
  </si>
  <si>
    <t>サーブ・スカニア式</t>
    <rPh sb="8" eb="9">
      <t>シキ</t>
    </rPh>
    <phoneticPr fontId="3"/>
  </si>
  <si>
    <t>020086010</t>
  </si>
  <si>
    <t>ジャイロフルーク式</t>
    <rPh sb="8" eb="9">
      <t>シキ</t>
    </rPh>
    <phoneticPr fontId="3"/>
  </si>
  <si>
    <t>リバティー式</t>
    <rPh sb="5" eb="6">
      <t>シキ</t>
    </rPh>
    <phoneticPr fontId="3"/>
  </si>
  <si>
    <t>LS4-a型</t>
  </si>
  <si>
    <t>ヴァレンティン式</t>
  </si>
  <si>
    <t>ワコークラシックエアクラフト式</t>
    <rPh sb="14" eb="15">
      <t>シキ</t>
    </rPh>
    <phoneticPr fontId="3"/>
  </si>
  <si>
    <t>SM式206型</t>
  </si>
  <si>
    <t>式（Model）CD</t>
    <rPh sb="0" eb="1">
      <t>シキ</t>
    </rPh>
    <phoneticPr fontId="8"/>
  </si>
  <si>
    <t>030087061</t>
  </si>
  <si>
    <t>075</t>
  </si>
  <si>
    <t>A320-232型</t>
  </si>
  <si>
    <t>030170017</t>
  </si>
  <si>
    <t>ロラデン・シュナイダー式LS6-c型</t>
  </si>
  <si>
    <t>アルウエットⅡ型</t>
  </si>
  <si>
    <t>030172018</t>
  </si>
  <si>
    <t>東北大式キュムラス型</t>
  </si>
  <si>
    <t>204B-2型</t>
    <rPh sb="6" eb="7">
      <t>カタ</t>
    </rPh>
    <phoneticPr fontId="3"/>
  </si>
  <si>
    <t>205B型</t>
    <rPh sb="4" eb="5">
      <t>カタ</t>
    </rPh>
    <phoneticPr fontId="3"/>
  </si>
  <si>
    <t>S-3K-1型</t>
  </si>
  <si>
    <t>206B型</t>
    <rPh sb="4" eb="5">
      <t>カタ</t>
    </rPh>
    <phoneticPr fontId="3"/>
  </si>
  <si>
    <t>206L-4型</t>
    <rPh sb="6" eb="7">
      <t>カタ</t>
    </rPh>
    <phoneticPr fontId="3"/>
  </si>
  <si>
    <t>214ST型</t>
    <rPh sb="5" eb="6">
      <t>カタ</t>
    </rPh>
    <phoneticPr fontId="3"/>
  </si>
  <si>
    <t>269C-1型</t>
    <rPh sb="6" eb="7">
      <t>カタ</t>
    </rPh>
    <phoneticPr fontId="3"/>
  </si>
  <si>
    <t>280C型</t>
    <rPh sb="4" eb="5">
      <t>カタ</t>
    </rPh>
    <phoneticPr fontId="3"/>
  </si>
  <si>
    <t>タービン三発</t>
  </si>
  <si>
    <t>108型</t>
    <rPh sb="3" eb="4">
      <t>カタ</t>
    </rPh>
    <phoneticPr fontId="3"/>
  </si>
  <si>
    <t>ユーロコプター式</t>
    <rPh sb="7" eb="8">
      <t>シキ</t>
    </rPh>
    <phoneticPr fontId="3"/>
  </si>
  <si>
    <t>R22型</t>
  </si>
  <si>
    <t>シェンプ・ヒルト式ゴヴィエル3型</t>
  </si>
  <si>
    <t>EA300/SC型</t>
  </si>
  <si>
    <t>369E型</t>
    <rPh sb="4" eb="5">
      <t>カタ</t>
    </rPh>
    <phoneticPr fontId="3"/>
  </si>
  <si>
    <t>407型</t>
    <rPh sb="3" eb="4">
      <t>カタ</t>
    </rPh>
    <phoneticPr fontId="3"/>
  </si>
  <si>
    <t>SGS1-26C型</t>
    <rPh sb="8" eb="9">
      <t>カタ</t>
    </rPh>
    <phoneticPr fontId="3"/>
  </si>
  <si>
    <t>BK117D-2型</t>
    <rPh sb="8" eb="9">
      <t>カタ</t>
    </rPh>
    <phoneticPr fontId="3"/>
  </si>
  <si>
    <t>412型</t>
    <rPh sb="3" eb="4">
      <t>カタ</t>
    </rPh>
    <phoneticPr fontId="3"/>
  </si>
  <si>
    <t>スポルタビア式</t>
  </si>
  <si>
    <t>429型</t>
    <rPh sb="3" eb="4">
      <t>カタ</t>
    </rPh>
    <phoneticPr fontId="3"/>
  </si>
  <si>
    <t>47G-2型</t>
    <rPh sb="5" eb="6">
      <t>カタ</t>
    </rPh>
    <phoneticPr fontId="3"/>
  </si>
  <si>
    <t>R44Ⅱ型</t>
    <rPh sb="4" eb="5">
      <t>カタ</t>
    </rPh>
    <phoneticPr fontId="3"/>
  </si>
  <si>
    <t>47G3B-KH4型</t>
    <rPh sb="9" eb="10">
      <t>カタ</t>
    </rPh>
    <phoneticPr fontId="3"/>
  </si>
  <si>
    <t>1.を参照</t>
    <rPh sb="3" eb="5">
      <t>サンショウ</t>
    </rPh>
    <phoneticPr fontId="3"/>
  </si>
  <si>
    <t>エラン／グラザー・ディルクス式DG-100Gエラン型</t>
  </si>
  <si>
    <t>フィンメカニカ式</t>
    <rPh sb="7" eb="8">
      <t>シキ</t>
    </rPh>
    <phoneticPr fontId="3"/>
  </si>
  <si>
    <t>A109C型</t>
    <rPh sb="5" eb="6">
      <t>カタ</t>
    </rPh>
    <phoneticPr fontId="3"/>
  </si>
  <si>
    <t>200T型</t>
  </si>
  <si>
    <t>-</t>
  </si>
  <si>
    <t>030140042</t>
  </si>
  <si>
    <t>A365N2型</t>
    <rPh sb="6" eb="7">
      <t>カタ</t>
    </rPh>
    <phoneticPr fontId="3"/>
  </si>
  <si>
    <t>030171002</t>
  </si>
  <si>
    <t>AS332L1型</t>
    <rPh sb="7" eb="8">
      <t>カタ</t>
    </rPh>
    <phoneticPr fontId="3"/>
  </si>
  <si>
    <t>AS332L2型</t>
    <rPh sb="7" eb="8">
      <t>カタ</t>
    </rPh>
    <phoneticPr fontId="3"/>
  </si>
  <si>
    <t>倉橋式</t>
    <rPh sb="0" eb="2">
      <t>クラハシ</t>
    </rPh>
    <rPh sb="2" eb="3">
      <t>シキ</t>
    </rPh>
    <phoneticPr fontId="3"/>
  </si>
  <si>
    <t>AS350B1型</t>
    <rPh sb="7" eb="8">
      <t>カタ</t>
    </rPh>
    <phoneticPr fontId="3"/>
  </si>
  <si>
    <t>010197021</t>
  </si>
  <si>
    <t>ベランカ式</t>
  </si>
  <si>
    <t>エンストロム式F-28C型</t>
  </si>
  <si>
    <t>AS350BA型</t>
    <rPh sb="7" eb="8">
      <t>カタ</t>
    </rPh>
    <phoneticPr fontId="3"/>
  </si>
  <si>
    <t>鷹七型</t>
  </si>
  <si>
    <t>AS350B型</t>
    <rPh sb="6" eb="7">
      <t>カタ</t>
    </rPh>
    <phoneticPr fontId="3"/>
  </si>
  <si>
    <t>AS350F2型</t>
    <rPh sb="7" eb="8">
      <t>カタ</t>
    </rPh>
    <phoneticPr fontId="3"/>
  </si>
  <si>
    <t>AS355N型</t>
    <rPh sb="6" eb="7">
      <t>カタ</t>
    </rPh>
    <phoneticPr fontId="3"/>
  </si>
  <si>
    <t>AS365N3型</t>
    <rPh sb="7" eb="8">
      <t>カタ</t>
    </rPh>
    <phoneticPr fontId="3"/>
  </si>
  <si>
    <t>B36TC型</t>
  </si>
  <si>
    <t>AW109SP型</t>
    <rPh sb="7" eb="8">
      <t>カタ</t>
    </rPh>
    <phoneticPr fontId="3"/>
  </si>
  <si>
    <t>AW119MKⅡ型</t>
    <rPh sb="8" eb="9">
      <t>カタ</t>
    </rPh>
    <phoneticPr fontId="3"/>
  </si>
  <si>
    <t>B300型</t>
  </si>
  <si>
    <t>AW139型</t>
    <rPh sb="5" eb="6">
      <t>カタ</t>
    </rPh>
    <phoneticPr fontId="3"/>
  </si>
  <si>
    <t>070</t>
  </si>
  <si>
    <t>SA330J型</t>
  </si>
  <si>
    <t>DHC-8-400型</t>
  </si>
  <si>
    <t>BK117B-2型</t>
    <rPh sb="8" eb="9">
      <t>カタ</t>
    </rPh>
    <phoneticPr fontId="3"/>
  </si>
  <si>
    <t>MH2000型</t>
    <rPh sb="6" eb="7">
      <t>カタ</t>
    </rPh>
    <phoneticPr fontId="3"/>
  </si>
  <si>
    <t>BK117C-1型</t>
    <rPh sb="8" eb="9">
      <t>カタ</t>
    </rPh>
    <phoneticPr fontId="3"/>
  </si>
  <si>
    <t>香航式</t>
    <rPh sb="0" eb="1">
      <t>カオ</t>
    </rPh>
    <rPh sb="1" eb="2">
      <t>ワタル</t>
    </rPh>
    <rPh sb="2" eb="3">
      <t>シキ</t>
    </rPh>
    <phoneticPr fontId="3"/>
  </si>
  <si>
    <t>ガルフストリーム・コマンダー式695型</t>
  </si>
  <si>
    <t>BK117C-2型</t>
    <rPh sb="8" eb="9">
      <t>カタ</t>
    </rPh>
    <phoneticPr fontId="3"/>
  </si>
  <si>
    <t>074</t>
  </si>
  <si>
    <t>EC120B型</t>
    <rPh sb="6" eb="7">
      <t>カタ</t>
    </rPh>
    <phoneticPr fontId="3"/>
  </si>
  <si>
    <t>アーカスT型</t>
    <rPh sb="5" eb="6">
      <t>カタ</t>
    </rPh>
    <phoneticPr fontId="3"/>
  </si>
  <si>
    <t>文部省式</t>
    <rPh sb="0" eb="3">
      <t>モンブショウ</t>
    </rPh>
    <rPh sb="3" eb="4">
      <t>シキ</t>
    </rPh>
    <phoneticPr fontId="3"/>
  </si>
  <si>
    <t>EC130B4型</t>
    <rPh sb="7" eb="8">
      <t>カタ</t>
    </rPh>
    <phoneticPr fontId="3"/>
  </si>
  <si>
    <t>EC135P1型</t>
    <rPh sb="7" eb="8">
      <t>カタ</t>
    </rPh>
    <phoneticPr fontId="3"/>
  </si>
  <si>
    <t>EC135P2+型</t>
    <rPh sb="8" eb="9">
      <t>カタ</t>
    </rPh>
    <phoneticPr fontId="3"/>
  </si>
  <si>
    <t>202型</t>
    <rPh sb="3" eb="4">
      <t>カタ</t>
    </rPh>
    <phoneticPr fontId="3"/>
  </si>
  <si>
    <t>EC135T1型</t>
    <rPh sb="7" eb="8">
      <t>カタ</t>
    </rPh>
    <phoneticPr fontId="3"/>
  </si>
  <si>
    <t>アレキサンダー・シュライハー式ASW20CL型</t>
  </si>
  <si>
    <t>ボーイング式747-400型</t>
  </si>
  <si>
    <t>EC135T2型</t>
    <rPh sb="7" eb="8">
      <t>カタ</t>
    </rPh>
    <phoneticPr fontId="3"/>
  </si>
  <si>
    <t>SA365N1型</t>
  </si>
  <si>
    <t>F-28C型</t>
    <rPh sb="5" eb="6">
      <t>カタ</t>
    </rPh>
    <phoneticPr fontId="3"/>
  </si>
  <si>
    <t>P-60型</t>
    <rPh sb="4" eb="5">
      <t>カタ</t>
    </rPh>
    <phoneticPr fontId="3"/>
  </si>
  <si>
    <t>シュワイザー式</t>
  </si>
  <si>
    <t>MH2000A型</t>
    <rPh sb="7" eb="8">
      <t>カタ</t>
    </rPh>
    <phoneticPr fontId="3"/>
  </si>
  <si>
    <t>SF25E型</t>
  </si>
  <si>
    <t>R22Beta型</t>
    <rPh sb="7" eb="8">
      <t>カタ</t>
    </rPh>
    <phoneticPr fontId="3"/>
  </si>
  <si>
    <t>太星式</t>
    <rPh sb="0" eb="1">
      <t>タイ</t>
    </rPh>
    <rPh sb="1" eb="2">
      <t>セイ</t>
    </rPh>
    <rPh sb="2" eb="3">
      <t>シキ</t>
    </rPh>
    <phoneticPr fontId="3"/>
  </si>
  <si>
    <t>ロラデン・シュナイダー式LS4-b型</t>
  </si>
  <si>
    <t>SF25E型</t>
    <rPh sb="5" eb="6">
      <t>ガタ</t>
    </rPh>
    <phoneticPr fontId="3"/>
  </si>
  <si>
    <t>K7型</t>
  </si>
  <si>
    <t>R22Mariner型</t>
    <rPh sb="10" eb="11">
      <t>カタ</t>
    </rPh>
    <phoneticPr fontId="3"/>
  </si>
  <si>
    <t>ロビンソンR22/R44</t>
  </si>
  <si>
    <t>R22型</t>
    <rPh sb="3" eb="4">
      <t>カタ</t>
    </rPh>
    <phoneticPr fontId="3"/>
  </si>
  <si>
    <t>S-76C型</t>
    <rPh sb="5" eb="6">
      <t>ガタ</t>
    </rPh>
    <phoneticPr fontId="3"/>
  </si>
  <si>
    <t>PW-6U型</t>
    <rPh sb="5" eb="6">
      <t>カタ</t>
    </rPh>
    <phoneticPr fontId="3"/>
  </si>
  <si>
    <t>S-92A型</t>
    <rPh sb="5" eb="6">
      <t>カタ</t>
    </rPh>
    <phoneticPr fontId="3"/>
  </si>
  <si>
    <t>SA315BアルウエットⅢ型</t>
    <rPh sb="13" eb="14">
      <t>カタ</t>
    </rPh>
    <phoneticPr fontId="3"/>
  </si>
  <si>
    <t>ニンバス3D型</t>
    <rPh sb="6" eb="7">
      <t>カタ</t>
    </rPh>
    <phoneticPr fontId="3"/>
  </si>
  <si>
    <t>パイパー式</t>
  </si>
  <si>
    <t>030098999</t>
  </si>
  <si>
    <t>富士ベル式</t>
    <rPh sb="0" eb="2">
      <t>フジ</t>
    </rPh>
    <rPh sb="4" eb="5">
      <t>シキ</t>
    </rPh>
    <phoneticPr fontId="3"/>
  </si>
  <si>
    <t>ドシフィアトチャルネ・ヴァルシタティ・ロトニチヒ・コンスクルトゥツィ・コンポジトヴィッヒ式</t>
    <rPh sb="44" eb="45">
      <t>シキ</t>
    </rPh>
    <phoneticPr fontId="3"/>
  </si>
  <si>
    <t>シュワイザー式</t>
    <rPh sb="6" eb="7">
      <t>シキ</t>
    </rPh>
    <phoneticPr fontId="3"/>
  </si>
  <si>
    <t>030015011</t>
  </si>
  <si>
    <t>407型</t>
  </si>
  <si>
    <t>AS350F2型</t>
  </si>
  <si>
    <t>川崎ベル式</t>
    <rPh sb="0" eb="2">
      <t>カワサキ</t>
    </rPh>
    <rPh sb="4" eb="5">
      <t>シキ</t>
    </rPh>
    <phoneticPr fontId="3"/>
  </si>
  <si>
    <t>MDヘリコプターズ式</t>
    <rPh sb="9" eb="10">
      <t>シキ</t>
    </rPh>
    <phoneticPr fontId="3"/>
  </si>
  <si>
    <t>ユーロコプター式EC130B4型</t>
  </si>
  <si>
    <t>アグスタ式</t>
    <rPh sb="4" eb="5">
      <t>シキ</t>
    </rPh>
    <phoneticPr fontId="3"/>
  </si>
  <si>
    <t>川崎式</t>
    <rPh sb="0" eb="2">
      <t>カワサキ</t>
    </rPh>
    <rPh sb="2" eb="3">
      <t>シキ</t>
    </rPh>
    <phoneticPr fontId="3"/>
  </si>
  <si>
    <t>064</t>
  </si>
  <si>
    <t>カモフ式</t>
    <rPh sb="3" eb="4">
      <t>シキ</t>
    </rPh>
    <phoneticPr fontId="3"/>
  </si>
  <si>
    <t>AS350B型</t>
  </si>
  <si>
    <t>マクドネル・ダグラス式</t>
    <rPh sb="10" eb="11">
      <t>シキ</t>
    </rPh>
    <phoneticPr fontId="3"/>
  </si>
  <si>
    <t>XL-2型</t>
  </si>
  <si>
    <t>シコルスキー式</t>
    <rPh sb="6" eb="7">
      <t>シキ</t>
    </rPh>
    <phoneticPr fontId="3"/>
  </si>
  <si>
    <t>LZ N07-100型</t>
    <rPh sb="10" eb="11">
      <t>カタ</t>
    </rPh>
    <phoneticPr fontId="3"/>
  </si>
  <si>
    <t>WDL1型</t>
    <rPh sb="4" eb="5">
      <t>カタ</t>
    </rPh>
    <phoneticPr fontId="3"/>
  </si>
  <si>
    <t>FA-200-160型</t>
  </si>
  <si>
    <t>ボーイング式737-700型</t>
  </si>
  <si>
    <t>飛行船（Airship）</t>
    <rPh sb="0" eb="3">
      <t>ヒコウセン</t>
    </rPh>
    <phoneticPr fontId="3"/>
  </si>
  <si>
    <t>クラニッヒⅢ型</t>
    <rPh sb="6" eb="7">
      <t>カタ</t>
    </rPh>
    <phoneticPr fontId="3"/>
  </si>
  <si>
    <t>ASW20L型</t>
    <rPh sb="6" eb="7">
      <t>カタ</t>
    </rPh>
    <phoneticPr fontId="3"/>
  </si>
  <si>
    <t>アメリカン・ブリンプ式</t>
    <rPh sb="10" eb="11">
      <t>シキ</t>
    </rPh>
    <phoneticPr fontId="3"/>
  </si>
  <si>
    <t>11型</t>
    <rPh sb="2" eb="3">
      <t>カタ</t>
    </rPh>
    <phoneticPr fontId="3"/>
  </si>
  <si>
    <t>1・3型</t>
    <rPh sb="3" eb="4">
      <t>カタ</t>
    </rPh>
    <phoneticPr fontId="3"/>
  </si>
  <si>
    <t>020089004</t>
  </si>
  <si>
    <t>はとK-14B型</t>
    <rPh sb="7" eb="8">
      <t>カタ</t>
    </rPh>
    <phoneticPr fontId="3"/>
  </si>
  <si>
    <t>10型</t>
    <rPh sb="2" eb="3">
      <t>カタ</t>
    </rPh>
    <phoneticPr fontId="3"/>
  </si>
  <si>
    <t>2・2型</t>
    <rPh sb="3" eb="4">
      <t>カタ</t>
    </rPh>
    <phoneticPr fontId="3"/>
  </si>
  <si>
    <t>AV36-H型</t>
    <rPh sb="6" eb="7">
      <t>カタ</t>
    </rPh>
    <phoneticPr fontId="3"/>
  </si>
  <si>
    <t>21DC型</t>
    <rPh sb="4" eb="5">
      <t>カタ</t>
    </rPh>
    <phoneticPr fontId="3"/>
  </si>
  <si>
    <t>KK式</t>
    <rPh sb="2" eb="3">
      <t>シキ</t>
    </rPh>
    <phoneticPr fontId="3"/>
  </si>
  <si>
    <t>22型</t>
    <rPh sb="2" eb="3">
      <t>カタ</t>
    </rPh>
    <phoneticPr fontId="3"/>
  </si>
  <si>
    <t>3型</t>
    <rPh sb="1" eb="2">
      <t>カタ</t>
    </rPh>
    <phoneticPr fontId="3"/>
  </si>
  <si>
    <t>A2型</t>
    <rPh sb="2" eb="3">
      <t>カタ</t>
    </rPh>
    <phoneticPr fontId="3"/>
  </si>
  <si>
    <t>・各コード間の関係は、「種類」：「型（Type）」＝一対多、「種類」：「式（Model）」＝一対多、「型（Type）」：「式（Model）」＝多対多</t>
    <rPh sb="1" eb="2">
      <t>カク</t>
    </rPh>
    <rPh sb="5" eb="6">
      <t>カン</t>
    </rPh>
    <rPh sb="7" eb="9">
      <t>カンケイ</t>
    </rPh>
    <rPh sb="12" eb="14">
      <t>シュルイ</t>
    </rPh>
    <rPh sb="17" eb="18">
      <t>カタ</t>
    </rPh>
    <rPh sb="26" eb="29">
      <t>イチタイタ</t>
    </rPh>
    <rPh sb="31" eb="33">
      <t>シュルイ</t>
    </rPh>
    <rPh sb="36" eb="37">
      <t>シキ</t>
    </rPh>
    <rPh sb="46" eb="49">
      <t>イチタイタ</t>
    </rPh>
    <rPh sb="51" eb="52">
      <t>カタ</t>
    </rPh>
    <rPh sb="61" eb="62">
      <t>シキ</t>
    </rPh>
    <rPh sb="71" eb="74">
      <t>タタイタ</t>
    </rPh>
    <phoneticPr fontId="3"/>
  </si>
  <si>
    <t>AMT-200型</t>
    <rPh sb="7" eb="8">
      <t>カタ</t>
    </rPh>
    <phoneticPr fontId="3"/>
  </si>
  <si>
    <t>山菱式</t>
    <rPh sb="0" eb="1">
      <t>ヤマ</t>
    </rPh>
    <rPh sb="1" eb="2">
      <t>ビシ</t>
    </rPh>
    <rPh sb="2" eb="3">
      <t>シキ</t>
    </rPh>
    <phoneticPr fontId="3"/>
  </si>
  <si>
    <t>PA-18-135型</t>
  </si>
  <si>
    <t>ASH25型</t>
    <rPh sb="5" eb="6">
      <t>カタ</t>
    </rPh>
    <phoneticPr fontId="3"/>
  </si>
  <si>
    <t>ASH26E型</t>
    <rPh sb="6" eb="7">
      <t>カタ</t>
    </rPh>
    <phoneticPr fontId="3"/>
  </si>
  <si>
    <t>ASH31Mi型</t>
    <rPh sb="7" eb="8">
      <t>カタ</t>
    </rPh>
    <phoneticPr fontId="3"/>
  </si>
  <si>
    <t>480B型</t>
  </si>
  <si>
    <t>ASK13型</t>
    <rPh sb="5" eb="6">
      <t>カタ</t>
    </rPh>
    <phoneticPr fontId="3"/>
  </si>
  <si>
    <t>レシプロ（ピストン）双発</t>
    <rPh sb="10" eb="12">
      <t>ソウハツ</t>
    </rPh>
    <phoneticPr fontId="3"/>
  </si>
  <si>
    <t>ASK14型</t>
    <rPh sb="5" eb="6">
      <t>カタ</t>
    </rPh>
    <phoneticPr fontId="3"/>
  </si>
  <si>
    <t>ASK21型</t>
    <rPh sb="5" eb="6">
      <t>カタ</t>
    </rPh>
    <phoneticPr fontId="3"/>
  </si>
  <si>
    <t>ASK23B型</t>
    <rPh sb="6" eb="7">
      <t>カタ</t>
    </rPh>
    <phoneticPr fontId="3"/>
  </si>
  <si>
    <t>ASK23型</t>
    <rPh sb="5" eb="6">
      <t>カタ</t>
    </rPh>
    <phoneticPr fontId="3"/>
  </si>
  <si>
    <t>ASW20CLトップ型</t>
    <rPh sb="10" eb="11">
      <t>カタ</t>
    </rPh>
    <phoneticPr fontId="3"/>
  </si>
  <si>
    <t>文部省式</t>
  </si>
  <si>
    <t>エアバス・ヘリコプターズ式EC225LP型</t>
  </si>
  <si>
    <t>ダイヤモンド・エアクラフト式HK36TTC-ECO型</t>
  </si>
  <si>
    <t>ASW27-18E型</t>
    <rPh sb="9" eb="10">
      <t>カタ</t>
    </rPh>
    <phoneticPr fontId="3"/>
  </si>
  <si>
    <t>030211067</t>
  </si>
  <si>
    <t>B1-PW-5D型</t>
    <rPh sb="8" eb="9">
      <t>カタ</t>
    </rPh>
    <phoneticPr fontId="3"/>
  </si>
  <si>
    <t>C-12型</t>
    <rPh sb="4" eb="5">
      <t>カタ</t>
    </rPh>
    <phoneticPr fontId="3"/>
  </si>
  <si>
    <t>DG-300エラン型</t>
    <rPh sb="9" eb="10">
      <t>カタ</t>
    </rPh>
    <phoneticPr fontId="3"/>
  </si>
  <si>
    <t>萩原式</t>
  </si>
  <si>
    <t>DG-400型</t>
    <rPh sb="6" eb="7">
      <t>カタ</t>
    </rPh>
    <phoneticPr fontId="3"/>
  </si>
  <si>
    <t>DG-500MB型</t>
    <rPh sb="8" eb="9">
      <t>カタ</t>
    </rPh>
    <phoneticPr fontId="3"/>
  </si>
  <si>
    <t>H-23BA-2型</t>
  </si>
  <si>
    <t>DG-500M型</t>
    <rPh sb="7" eb="8">
      <t>カタ</t>
    </rPh>
    <phoneticPr fontId="3"/>
  </si>
  <si>
    <t>DG-500エラン・オリオン型</t>
    <rPh sb="14" eb="15">
      <t>カタ</t>
    </rPh>
    <phoneticPr fontId="3"/>
  </si>
  <si>
    <t>DG-600/18型</t>
    <rPh sb="9" eb="10">
      <t>ガタ</t>
    </rPh>
    <phoneticPr fontId="3"/>
  </si>
  <si>
    <t>DG-500エラン・オリオン型</t>
  </si>
  <si>
    <t>MA型</t>
  </si>
  <si>
    <t>DG-808S型</t>
    <rPh sb="7" eb="8">
      <t>カタ</t>
    </rPh>
    <phoneticPr fontId="3"/>
  </si>
  <si>
    <t>シコルスキー式S-76C型</t>
  </si>
  <si>
    <t>G102スタンダード・アスティアーⅢ型</t>
    <rPh sb="18" eb="19">
      <t>カタ</t>
    </rPh>
    <phoneticPr fontId="3"/>
  </si>
  <si>
    <t>ロビンソン式R44型</t>
  </si>
  <si>
    <t>010056021</t>
  </si>
  <si>
    <t>G103AツインⅡアクロ型</t>
    <rPh sb="12" eb="13">
      <t>カタ</t>
    </rPh>
    <phoneticPr fontId="3"/>
  </si>
  <si>
    <t>G103CツインⅢSL型</t>
    <rPh sb="11" eb="12">
      <t>カタ</t>
    </rPh>
    <phoneticPr fontId="3"/>
  </si>
  <si>
    <t>G103ツインⅡ型</t>
    <rPh sb="8" eb="9">
      <t>カタ</t>
    </rPh>
    <phoneticPr fontId="3"/>
  </si>
  <si>
    <t>PZL-ビエルスコ式</t>
  </si>
  <si>
    <t>0213</t>
  </si>
  <si>
    <t>G109B型</t>
    <rPh sb="5" eb="6">
      <t>カタ</t>
    </rPh>
    <phoneticPr fontId="3"/>
  </si>
  <si>
    <t>三田式</t>
    <rPh sb="0" eb="2">
      <t>ミタ</t>
    </rPh>
    <rPh sb="2" eb="3">
      <t>シキ</t>
    </rPh>
    <phoneticPr fontId="3"/>
  </si>
  <si>
    <t>フォッカー式</t>
  </si>
  <si>
    <t>アエロスパシアル式AS350B2型</t>
  </si>
  <si>
    <t>010050021</t>
  </si>
  <si>
    <t>Gö3ミニモア型</t>
    <rPh sb="7" eb="8">
      <t>カタ</t>
    </rPh>
    <phoneticPr fontId="3"/>
  </si>
  <si>
    <t>HK36TTSスーパーディモナ型</t>
  </si>
  <si>
    <t>H-22B-3型</t>
    <rPh sb="7" eb="8">
      <t>カタ</t>
    </rPh>
    <phoneticPr fontId="3"/>
  </si>
  <si>
    <t>フェアチャイルド・スゥエリンジュン式</t>
  </si>
  <si>
    <t>集計時点は、月末時点</t>
    <rPh sb="0" eb="2">
      <t>シュウケイ</t>
    </rPh>
    <rPh sb="2" eb="4">
      <t>ジテン</t>
    </rPh>
    <rPh sb="6" eb="8">
      <t>ゲツマツ</t>
    </rPh>
    <rPh sb="8" eb="10">
      <t>ジテン</t>
    </rPh>
    <phoneticPr fontId="3"/>
  </si>
  <si>
    <t>H-22B型</t>
    <rPh sb="5" eb="6">
      <t>カタ</t>
    </rPh>
    <phoneticPr fontId="3"/>
  </si>
  <si>
    <t>H-22C-3型</t>
    <rPh sb="7" eb="8">
      <t>カタ</t>
    </rPh>
    <phoneticPr fontId="3"/>
  </si>
  <si>
    <t>061</t>
  </si>
  <si>
    <t>H-22C型</t>
    <rPh sb="5" eb="6">
      <t>カタ</t>
    </rPh>
    <phoneticPr fontId="3"/>
  </si>
  <si>
    <t>H-23B-2A型</t>
    <rPh sb="8" eb="9">
      <t>カタ</t>
    </rPh>
    <phoneticPr fontId="3"/>
  </si>
  <si>
    <t>030175033</t>
  </si>
  <si>
    <t>H-23B-2型</t>
    <rPh sb="7" eb="8">
      <t>カタ</t>
    </rPh>
    <phoneticPr fontId="3"/>
  </si>
  <si>
    <t>シェンプ・ヒルト式ミニ・ニンバスC型</t>
  </si>
  <si>
    <t>ファウベル式</t>
    <rPh sb="5" eb="6">
      <t>シキ</t>
    </rPh>
    <phoneticPr fontId="3"/>
  </si>
  <si>
    <t>H-23BA-2型</t>
    <rPh sb="8" eb="9">
      <t>カタ</t>
    </rPh>
    <phoneticPr fontId="3"/>
  </si>
  <si>
    <t>H-23C型</t>
    <rPh sb="5" eb="6">
      <t>カタ</t>
    </rPh>
    <phoneticPr fontId="3"/>
  </si>
  <si>
    <t>HK36Rスーパー・ディモナ型</t>
    <rPh sb="14" eb="15">
      <t>カタ</t>
    </rPh>
    <phoneticPr fontId="3"/>
  </si>
  <si>
    <t>HK36TTC-ECO型</t>
    <rPh sb="11" eb="12">
      <t>カタ</t>
    </rPh>
    <phoneticPr fontId="3"/>
  </si>
  <si>
    <t>HK36TTSスーパーディモナ型</t>
    <rPh sb="15" eb="16">
      <t>カタ</t>
    </rPh>
    <phoneticPr fontId="3"/>
  </si>
  <si>
    <t>IS-28B2型</t>
    <rPh sb="7" eb="8">
      <t>カタ</t>
    </rPh>
    <phoneticPr fontId="3"/>
  </si>
  <si>
    <t>アレキサンダー・シュライハー式ASK23型</t>
  </si>
  <si>
    <t>その他</t>
    <rPh sb="2" eb="3">
      <t>タ</t>
    </rPh>
    <phoneticPr fontId="3"/>
  </si>
  <si>
    <t>JG-31型</t>
    <rPh sb="5" eb="6">
      <t>カタ</t>
    </rPh>
    <phoneticPr fontId="3"/>
  </si>
  <si>
    <t>シコルスキー式S-76A型</t>
  </si>
  <si>
    <t>K7型</t>
    <rPh sb="2" eb="3">
      <t>カタ</t>
    </rPh>
    <phoneticPr fontId="3"/>
  </si>
  <si>
    <t>030175041</t>
  </si>
  <si>
    <t>0999</t>
  </si>
  <si>
    <t>K8B型</t>
    <rPh sb="3" eb="4">
      <t>カタ</t>
    </rPh>
    <phoneticPr fontId="3"/>
  </si>
  <si>
    <t>SN式2型</t>
  </si>
  <si>
    <t>KD-1型</t>
    <rPh sb="4" eb="5">
      <t>カタ</t>
    </rPh>
    <phoneticPr fontId="3"/>
  </si>
  <si>
    <t>KIWI型</t>
    <rPh sb="4" eb="5">
      <t>カタ</t>
    </rPh>
    <phoneticPr fontId="3"/>
  </si>
  <si>
    <t>ベル式412EP型</t>
  </si>
  <si>
    <t>LS4-a型</t>
    <rPh sb="5" eb="6">
      <t>カタ</t>
    </rPh>
    <phoneticPr fontId="3"/>
  </si>
  <si>
    <t>LS-6型</t>
    <rPh sb="4" eb="5">
      <t>カタ</t>
    </rPh>
    <phoneticPr fontId="3"/>
  </si>
  <si>
    <t>R・U・A式</t>
  </si>
  <si>
    <t>グラスフリューゲル式スタンダード・リベレ型</t>
  </si>
  <si>
    <t>LS8-18型</t>
    <rPh sb="6" eb="7">
      <t>ガタ</t>
    </rPh>
    <phoneticPr fontId="3"/>
  </si>
  <si>
    <t>172Hラム型</t>
  </si>
  <si>
    <t>MDM-1フォックス型</t>
    <rPh sb="10" eb="11">
      <t>カタ</t>
    </rPh>
    <phoneticPr fontId="3"/>
  </si>
  <si>
    <t>PA-28RT-201T型</t>
  </si>
  <si>
    <t>MG19型</t>
    <rPh sb="4" eb="5">
      <t>カタ</t>
    </rPh>
    <phoneticPr fontId="3"/>
  </si>
  <si>
    <t>P1型</t>
    <rPh sb="2" eb="3">
      <t>カタ</t>
    </rPh>
    <phoneticPr fontId="3"/>
  </si>
  <si>
    <t>PW-2ガパ型</t>
    <rPh sb="6" eb="7">
      <t>カタ</t>
    </rPh>
    <phoneticPr fontId="3"/>
  </si>
  <si>
    <t>PW-5スムイク型</t>
    <rPh sb="8" eb="9">
      <t>カタ</t>
    </rPh>
    <phoneticPr fontId="3"/>
  </si>
  <si>
    <t>010015021</t>
  </si>
  <si>
    <t>P改1型</t>
    <rPh sb="1" eb="2">
      <t>カイ</t>
    </rPh>
    <rPh sb="3" eb="4">
      <t>カタ</t>
    </rPh>
    <phoneticPr fontId="3"/>
  </si>
  <si>
    <t>030028075</t>
  </si>
  <si>
    <t>HK36TTCスーパーディモナ型</t>
  </si>
  <si>
    <t>RF5B型</t>
    <rPh sb="4" eb="5">
      <t>ガタ</t>
    </rPh>
    <phoneticPr fontId="3"/>
  </si>
  <si>
    <t>172Gラム型</t>
  </si>
  <si>
    <t>SB-9型</t>
    <rPh sb="4" eb="5">
      <t>カタ</t>
    </rPh>
    <phoneticPr fontId="3"/>
  </si>
  <si>
    <t>SF28Aタンデム・ファルケ型</t>
    <rPh sb="14" eb="15">
      <t>ガタ</t>
    </rPh>
    <phoneticPr fontId="3"/>
  </si>
  <si>
    <t>SG-1型</t>
    <rPh sb="4" eb="5">
      <t>カタ</t>
    </rPh>
    <phoneticPr fontId="3"/>
  </si>
  <si>
    <t>SGS1-26E型</t>
    <rPh sb="8" eb="9">
      <t>カタ</t>
    </rPh>
    <phoneticPr fontId="3"/>
  </si>
  <si>
    <t>SGS2-33A型</t>
    <rPh sb="8" eb="9">
      <t>カタ</t>
    </rPh>
    <phoneticPr fontId="3"/>
  </si>
  <si>
    <t>インダストリア・アエロノーティカ・ルーマニア・ブラソフ式</t>
    <rPh sb="27" eb="28">
      <t>シキ</t>
    </rPh>
    <phoneticPr fontId="3"/>
  </si>
  <si>
    <t>熊航式1型（文部省改）</t>
  </si>
  <si>
    <t>SH-15型</t>
    <rPh sb="5" eb="6">
      <t>カタ</t>
    </rPh>
    <phoneticPr fontId="3"/>
  </si>
  <si>
    <t>030029018</t>
  </si>
  <si>
    <t>SH-18型</t>
    <rPh sb="5" eb="6">
      <t>カタ</t>
    </rPh>
    <phoneticPr fontId="3"/>
  </si>
  <si>
    <t>エラン／ディー・ジー式</t>
  </si>
  <si>
    <t>SN2型</t>
    <rPh sb="3" eb="4">
      <t>カタ</t>
    </rPh>
    <phoneticPr fontId="3"/>
  </si>
  <si>
    <t>SS-1型</t>
    <rPh sb="4" eb="5">
      <t>カタ</t>
    </rPh>
    <phoneticPr fontId="3"/>
  </si>
  <si>
    <t>SZD-48-1型</t>
    <rPh sb="8" eb="9">
      <t>カタ</t>
    </rPh>
    <phoneticPr fontId="3"/>
  </si>
  <si>
    <t>フィンメカニカ式AW109SP型</t>
    <rPh sb="15" eb="16">
      <t>カタ</t>
    </rPh>
    <phoneticPr fontId="3"/>
  </si>
  <si>
    <t>アスティアーCS77型</t>
    <rPh sb="10" eb="11">
      <t>カタ</t>
    </rPh>
    <phoneticPr fontId="3"/>
  </si>
  <si>
    <t>アスティアーCS型</t>
    <rPh sb="8" eb="9">
      <t>カタ</t>
    </rPh>
    <phoneticPr fontId="3"/>
  </si>
  <si>
    <t>アスティアーCSジーンズ型</t>
    <rPh sb="12" eb="13">
      <t>カタ</t>
    </rPh>
    <phoneticPr fontId="3"/>
  </si>
  <si>
    <t>アグスタ式A109AⅡ型</t>
  </si>
  <si>
    <t>15</t>
  </si>
  <si>
    <t>クラブリベレ205型</t>
    <rPh sb="9" eb="10">
      <t>カタ</t>
    </rPh>
    <phoneticPr fontId="3"/>
  </si>
  <si>
    <t>五型改2</t>
    <rPh sb="0" eb="1">
      <t>ゴ</t>
    </rPh>
    <rPh sb="1" eb="2">
      <t>カタ</t>
    </rPh>
    <rPh sb="2" eb="3">
      <t>カイ</t>
    </rPh>
    <phoneticPr fontId="3"/>
  </si>
  <si>
    <t>デュオ・ディスカスT型</t>
  </si>
  <si>
    <t>駒鳥型</t>
    <rPh sb="0" eb="2">
      <t>コマドリ</t>
    </rPh>
    <rPh sb="2" eb="3">
      <t>ガタ</t>
    </rPh>
    <phoneticPr fontId="3"/>
  </si>
  <si>
    <t>TB9型</t>
  </si>
  <si>
    <t>スタンダード・リベレ型</t>
    <rPh sb="10" eb="11">
      <t>カタ</t>
    </rPh>
    <phoneticPr fontId="3"/>
  </si>
  <si>
    <t>304CZ-17型</t>
  </si>
  <si>
    <t>スリングスビー・ケストレルT59A型</t>
    <rPh sb="17" eb="18">
      <t>カタ</t>
    </rPh>
    <phoneticPr fontId="3"/>
  </si>
  <si>
    <t>センターエア101B型</t>
    <rPh sb="10" eb="11">
      <t>カタ</t>
    </rPh>
    <phoneticPr fontId="3"/>
  </si>
  <si>
    <t>エアバス・インダストリー式</t>
  </si>
  <si>
    <t>ダッソー・アビエーション式ファルコン900EX型</t>
  </si>
  <si>
    <t>タイフーン17EⅡ型</t>
    <rPh sb="9" eb="10">
      <t>カタ</t>
    </rPh>
    <phoneticPr fontId="3"/>
  </si>
  <si>
    <t>ディスカスbT型</t>
    <rPh sb="7" eb="8">
      <t>カタ</t>
    </rPh>
    <phoneticPr fontId="3"/>
  </si>
  <si>
    <t>ディスカスCS型</t>
    <rPh sb="7" eb="8">
      <t>カタ</t>
    </rPh>
    <phoneticPr fontId="3"/>
  </si>
  <si>
    <t>EA300/L型</t>
  </si>
  <si>
    <t>バルカンエア式</t>
  </si>
  <si>
    <t>デュオ・ディスカスT型</t>
    <rPh sb="10" eb="11">
      <t>カタ</t>
    </rPh>
    <phoneticPr fontId="3"/>
  </si>
  <si>
    <t>DHC-8-201型</t>
  </si>
  <si>
    <t>152型</t>
  </si>
  <si>
    <t>B4-PC11AF型</t>
  </si>
  <si>
    <t>ニンバス2型</t>
    <rPh sb="5" eb="6">
      <t>カタ</t>
    </rPh>
    <phoneticPr fontId="3"/>
  </si>
  <si>
    <t>鳩型</t>
    <rPh sb="0" eb="1">
      <t>ハト</t>
    </rPh>
    <rPh sb="1" eb="2">
      <t>カタ</t>
    </rPh>
    <phoneticPr fontId="3"/>
  </si>
  <si>
    <t>030086061</t>
  </si>
  <si>
    <t>フォルニエルRF4D型</t>
    <rPh sb="10" eb="11">
      <t>カタ</t>
    </rPh>
    <phoneticPr fontId="3"/>
  </si>
  <si>
    <t>ERJ190-100STD型</t>
    <rPh sb="13" eb="14">
      <t>カタ</t>
    </rPh>
    <phoneticPr fontId="3"/>
  </si>
  <si>
    <t>やまどり2A型</t>
    <rPh sb="6" eb="7">
      <t>カタ</t>
    </rPh>
    <phoneticPr fontId="3"/>
  </si>
  <si>
    <t>ワイエ50型</t>
    <rPh sb="5" eb="6">
      <t>カタ</t>
    </rPh>
    <phoneticPr fontId="3"/>
  </si>
  <si>
    <t>ソカタ／モラン・ソルニエ式</t>
  </si>
  <si>
    <t>エアバス式A321-211型</t>
    <rPh sb="4" eb="5">
      <t>シキ</t>
    </rPh>
    <rPh sb="13" eb="14">
      <t>カタ</t>
    </rPh>
    <phoneticPr fontId="3"/>
  </si>
  <si>
    <t>DG-300エラン型</t>
  </si>
  <si>
    <t>滑空機（Glider）</t>
    <rPh sb="0" eb="3">
      <t>カックウキ</t>
    </rPh>
    <phoneticPr fontId="3"/>
  </si>
  <si>
    <t>063</t>
  </si>
  <si>
    <t>光式</t>
    <rPh sb="0" eb="1">
      <t>ヒカリ</t>
    </rPh>
    <rPh sb="1" eb="2">
      <t>シキ</t>
    </rPh>
    <phoneticPr fontId="3"/>
  </si>
  <si>
    <t>072</t>
  </si>
  <si>
    <t>山本式</t>
    <rPh sb="0" eb="2">
      <t>ヤマモト</t>
    </rPh>
    <rPh sb="2" eb="3">
      <t>シキ</t>
    </rPh>
    <phoneticPr fontId="3"/>
  </si>
  <si>
    <t>朝日式</t>
    <rPh sb="0" eb="2">
      <t>アサヒ</t>
    </rPh>
    <rPh sb="2" eb="3">
      <t>シキ</t>
    </rPh>
    <phoneticPr fontId="3"/>
  </si>
  <si>
    <t>ピラタス式B4-PC11AF型</t>
  </si>
  <si>
    <t>山菱式SED-8型</t>
  </si>
  <si>
    <t>071</t>
  </si>
  <si>
    <t>079</t>
  </si>
  <si>
    <t>グラスフリューゲル式</t>
    <rPh sb="9" eb="10">
      <t>シキ</t>
    </rPh>
    <phoneticPr fontId="3"/>
  </si>
  <si>
    <t>020066002</t>
  </si>
  <si>
    <t>MITA式</t>
    <rPh sb="4" eb="5">
      <t>シキ</t>
    </rPh>
    <phoneticPr fontId="3"/>
  </si>
  <si>
    <t>アエロモット・インドゥストリア・メカニコ・メタルールジカ式</t>
    <rPh sb="28" eb="29">
      <t>シキ</t>
    </rPh>
    <phoneticPr fontId="3"/>
  </si>
  <si>
    <t>SFVワイセンベルク／アレキサンダー・シュライハー式</t>
    <rPh sb="25" eb="26">
      <t>シキ</t>
    </rPh>
    <phoneticPr fontId="3"/>
  </si>
  <si>
    <t>斉藤式</t>
    <rPh sb="0" eb="2">
      <t>サイトウ</t>
    </rPh>
    <rPh sb="2" eb="3">
      <t>シキ</t>
    </rPh>
    <phoneticPr fontId="3"/>
  </si>
  <si>
    <t>001から始まる連番</t>
    <rPh sb="5" eb="6">
      <t>ハジ</t>
    </rPh>
    <rPh sb="8" eb="10">
      <t>レンバン</t>
    </rPh>
    <phoneticPr fontId="3"/>
  </si>
  <si>
    <t>エラン／グラザー・ディルクス式</t>
    <rPh sb="14" eb="15">
      <t>シキ</t>
    </rPh>
    <phoneticPr fontId="3"/>
  </si>
  <si>
    <t>ディー・ジー式</t>
    <rPh sb="6" eb="7">
      <t>シキ</t>
    </rPh>
    <phoneticPr fontId="3"/>
  </si>
  <si>
    <t>250ターボ型</t>
  </si>
  <si>
    <t>グラザー・ディルクス式</t>
    <rPh sb="10" eb="11">
      <t>シキ</t>
    </rPh>
    <phoneticPr fontId="3"/>
  </si>
  <si>
    <t>エラン／ディー・ジー式</t>
    <rPh sb="10" eb="11">
      <t>シキ</t>
    </rPh>
    <phoneticPr fontId="3"/>
  </si>
  <si>
    <t>シェンプ・ヒルト式</t>
    <rPh sb="8" eb="9">
      <t>シキ</t>
    </rPh>
    <phoneticPr fontId="3"/>
  </si>
  <si>
    <t>N-62型</t>
  </si>
  <si>
    <t>068</t>
  </si>
  <si>
    <t>インタープリンダラ・デ・コンストルクティー・アエロノウティテェ・ブラソブ式</t>
    <rPh sb="36" eb="37">
      <t>シキ</t>
    </rPh>
    <phoneticPr fontId="3"/>
  </si>
  <si>
    <t>030028018</t>
  </si>
  <si>
    <t>自由式</t>
    <rPh sb="0" eb="3">
      <t>ジユウシキ</t>
    </rPh>
    <phoneticPr fontId="3"/>
  </si>
  <si>
    <t>999</t>
  </si>
  <si>
    <t>ゼーゲルフルグ・フェライン・アレキサンダー・シュライハー式</t>
    <rPh sb="28" eb="29">
      <t>シキ</t>
    </rPh>
    <phoneticPr fontId="3"/>
  </si>
  <si>
    <t>747-8F型</t>
  </si>
  <si>
    <t>バレンティン／FFT式</t>
    <rPh sb="10" eb="11">
      <t>シキ</t>
    </rPh>
    <phoneticPr fontId="3"/>
  </si>
  <si>
    <t>レット・ナドニー・ポドニク・クノビーチェ式</t>
    <rPh sb="20" eb="21">
      <t>シキ</t>
    </rPh>
    <phoneticPr fontId="3"/>
  </si>
  <si>
    <t>020403</t>
  </si>
  <si>
    <t>A365N2型</t>
  </si>
  <si>
    <t>ホーカー・ビーチクラフト式400A型</t>
  </si>
  <si>
    <t>010206021</t>
  </si>
  <si>
    <t>レテッケー・ザーボディ／レット・ナドニー・ポドニク・クノビーチェ式</t>
    <rPh sb="32" eb="33">
      <t>シキ</t>
    </rPh>
    <phoneticPr fontId="3"/>
  </si>
  <si>
    <t>ロラデン・シュナイダー式</t>
    <rPh sb="11" eb="12">
      <t>シキ</t>
    </rPh>
    <phoneticPr fontId="3"/>
  </si>
  <si>
    <t>富士ベル式205B型</t>
  </si>
  <si>
    <t>ザクワト・レモントゥフ・イ・ロドゥクツイ・スフシェントウ・ロトニチェゴ・エドヴァルド・マルガンスキ式</t>
    <rPh sb="49" eb="50">
      <t>シキ</t>
    </rPh>
    <phoneticPr fontId="3"/>
  </si>
  <si>
    <t>H-36ディモナ型</t>
    <rPh sb="8" eb="9">
      <t>カタ</t>
    </rPh>
    <phoneticPr fontId="3"/>
  </si>
  <si>
    <t>010035034</t>
  </si>
  <si>
    <t>076</t>
  </si>
  <si>
    <t>ヨゼフオベラーヒナー式</t>
    <rPh sb="10" eb="11">
      <t>シキ</t>
    </rPh>
    <phoneticPr fontId="3"/>
  </si>
  <si>
    <t>02式</t>
    <rPh sb="2" eb="3">
      <t>シキ</t>
    </rPh>
    <phoneticPr fontId="3"/>
  </si>
  <si>
    <t>アレキサンダー・シュライハー式ASW28-18型</t>
  </si>
  <si>
    <t>057</t>
  </si>
  <si>
    <t>ドシビャトチャルネ・バルシュタティ・ロストニツィフ・コンストラクシィ・コンポトズィトビフ式</t>
    <rPh sb="44" eb="45">
      <t>シキ</t>
    </rPh>
    <phoneticPr fontId="3"/>
  </si>
  <si>
    <t>069</t>
  </si>
  <si>
    <t>Dornier228-212型</t>
  </si>
  <si>
    <t>PW-2DガパD型</t>
  </si>
  <si>
    <t>ポリテヒニカ・ヴァルシャフスカ式</t>
    <rPh sb="15" eb="16">
      <t>シキ</t>
    </rPh>
    <phoneticPr fontId="3"/>
  </si>
  <si>
    <t>PZL-シフィドニク式</t>
    <rPh sb="10" eb="11">
      <t>シキ</t>
    </rPh>
    <phoneticPr fontId="3"/>
  </si>
  <si>
    <t>SR22T型</t>
  </si>
  <si>
    <t>737-700型</t>
  </si>
  <si>
    <t>月間増減及び月末時点の機数を掲載し、毎月更新</t>
    <rPh sb="0" eb="2">
      <t>ゲッカン</t>
    </rPh>
    <rPh sb="2" eb="4">
      <t>ゾウゲン</t>
    </rPh>
    <rPh sb="4" eb="5">
      <t>オヨ</t>
    </rPh>
    <rPh sb="6" eb="8">
      <t>ゲツマツ</t>
    </rPh>
    <rPh sb="8" eb="10">
      <t>ジテン</t>
    </rPh>
    <rPh sb="11" eb="13">
      <t>キスウ</t>
    </rPh>
    <rPh sb="14" eb="16">
      <t>ケイサイ</t>
    </rPh>
    <rPh sb="18" eb="20">
      <t>マイツキ</t>
    </rPh>
    <rPh sb="20" eb="22">
      <t>コウシン</t>
    </rPh>
    <phoneticPr fontId="3"/>
  </si>
  <si>
    <t>シュテメ式</t>
    <rPh sb="4" eb="5">
      <t>シキ</t>
    </rPh>
    <phoneticPr fontId="3"/>
  </si>
  <si>
    <t>073</t>
  </si>
  <si>
    <t>シャイベ式</t>
    <rPh sb="4" eb="5">
      <t>シキ</t>
    </rPh>
    <phoneticPr fontId="3"/>
  </si>
  <si>
    <t>06</t>
  </si>
  <si>
    <t>鷹取式</t>
    <rPh sb="0" eb="2">
      <t>タカトリ</t>
    </rPh>
    <rPh sb="2" eb="3">
      <t>シキ</t>
    </rPh>
    <phoneticPr fontId="3"/>
  </si>
  <si>
    <t>PZL-ビエルスコ式</t>
    <rPh sb="9" eb="10">
      <t>シキ</t>
    </rPh>
    <phoneticPr fontId="3"/>
  </si>
  <si>
    <t>ザクワデイ・スプシヨントウロットニットヴア・スポルトヴエゴ式</t>
    <rPh sb="29" eb="30">
      <t>シキ</t>
    </rPh>
    <phoneticPr fontId="3"/>
  </si>
  <si>
    <t>スリングスビー式</t>
    <rPh sb="7" eb="8">
      <t>シキ</t>
    </rPh>
    <phoneticPr fontId="3"/>
  </si>
  <si>
    <t>H-22C型</t>
  </si>
  <si>
    <t>東北大式</t>
    <rPh sb="0" eb="3">
      <t>トウホクダイ</t>
    </rPh>
    <rPh sb="3" eb="4">
      <t>シキ</t>
    </rPh>
    <phoneticPr fontId="3"/>
  </si>
  <si>
    <t>067</t>
  </si>
  <si>
    <t>フォッケ・ウルフ式</t>
    <rPh sb="8" eb="9">
      <t>シキ</t>
    </rPh>
    <phoneticPr fontId="3"/>
  </si>
  <si>
    <t>767-300型</t>
  </si>
  <si>
    <t>03式</t>
    <rPh sb="2" eb="3">
      <t>シキ</t>
    </rPh>
    <phoneticPr fontId="3"/>
  </si>
  <si>
    <t>010212028</t>
  </si>
  <si>
    <t>066</t>
  </si>
  <si>
    <t>ファブリカ・アビオーナ・イ・イエドリリッツァ・"ヤストレブ"・ブルシャッツ／シェンプ・ヒルト式</t>
    <rPh sb="46" eb="47">
      <t>シキ</t>
    </rPh>
    <phoneticPr fontId="3"/>
  </si>
  <si>
    <t>グローブ／シェンプ・ヒルト式</t>
    <rPh sb="13" eb="14">
      <t>シキ</t>
    </rPh>
    <phoneticPr fontId="3"/>
  </si>
  <si>
    <t>010187035</t>
  </si>
  <si>
    <t>SNセンターエア式</t>
    <rPh sb="8" eb="9">
      <t>シキ</t>
    </rPh>
    <phoneticPr fontId="3"/>
  </si>
  <si>
    <t>DG-500MB型</t>
  </si>
  <si>
    <t>059</t>
  </si>
  <si>
    <t>レシプロ（ピストン）単発</t>
    <rPh sb="10" eb="12">
      <t>タンパツ</t>
    </rPh>
    <phoneticPr fontId="3"/>
  </si>
  <si>
    <t>巴式</t>
    <rPh sb="0" eb="1">
      <t>トモエ</t>
    </rPh>
    <rPh sb="1" eb="2">
      <t>シキ</t>
    </rPh>
    <phoneticPr fontId="3"/>
  </si>
  <si>
    <t>区分なし</t>
  </si>
  <si>
    <t>区分なし</t>
    <rPh sb="0" eb="2">
      <t>クブン</t>
    </rPh>
    <phoneticPr fontId="3"/>
  </si>
  <si>
    <t>モール・エアー式</t>
  </si>
  <si>
    <t>207ロバートソン型</t>
  </si>
  <si>
    <t>型（Type）</t>
    <rPh sb="0" eb="1">
      <t>カタ</t>
    </rPh>
    <phoneticPr fontId="8"/>
  </si>
  <si>
    <t>ターボ・ジェット単発</t>
    <rPh sb="8" eb="10">
      <t>タンパツ</t>
    </rPh>
    <phoneticPr fontId="3"/>
  </si>
  <si>
    <t>スタンダード・シーラス型</t>
  </si>
  <si>
    <t>ターボ・ジェット双発</t>
  </si>
  <si>
    <t>スズキ式SG-1型</t>
  </si>
  <si>
    <t>ターボ・ジェット三発</t>
  </si>
  <si>
    <t>ターボ・ジェット四発</t>
  </si>
  <si>
    <t>ターボ・ジェット四発</t>
    <rPh sb="8" eb="9">
      <t>ヨン</t>
    </rPh>
    <rPh sb="9" eb="10">
      <t>パツ</t>
    </rPh>
    <phoneticPr fontId="3"/>
  </si>
  <si>
    <t>ユーロコプター式EC135P2型</t>
  </si>
  <si>
    <t>ビーチクラフト式B300型</t>
  </si>
  <si>
    <t>レシプロ（ピストン）単発</t>
  </si>
  <si>
    <t>0401</t>
  </si>
  <si>
    <t>ASW20C型</t>
  </si>
  <si>
    <t>010222001</t>
  </si>
  <si>
    <t>0402</t>
  </si>
  <si>
    <t>0403</t>
  </si>
  <si>
    <t>ユーロコプター式AS332L型</t>
  </si>
  <si>
    <t>010109044</t>
  </si>
  <si>
    <t>自由式</t>
  </si>
  <si>
    <t>3桁</t>
    <rPh sb="1" eb="2">
      <t>ケタ</t>
    </rPh>
    <phoneticPr fontId="3"/>
  </si>
  <si>
    <t>霧ヶ峰式鷹七型</t>
  </si>
  <si>
    <t>タービン双発</t>
    <rPh sb="4" eb="6">
      <t>ソウハツ</t>
    </rPh>
    <phoneticPr fontId="3"/>
  </si>
  <si>
    <t>TU206F型</t>
  </si>
  <si>
    <t>タービン三発</t>
    <rPh sb="4" eb="6">
      <t>サンパツ</t>
    </rPh>
    <phoneticPr fontId="3"/>
  </si>
  <si>
    <t>112型</t>
  </si>
  <si>
    <t>020011013</t>
  </si>
  <si>
    <t>010202</t>
  </si>
  <si>
    <t>120型</t>
  </si>
  <si>
    <t>030191041</t>
  </si>
  <si>
    <t>010060034</t>
  </si>
  <si>
    <t>150J型</t>
  </si>
  <si>
    <t>150M型</t>
  </si>
  <si>
    <t>172G型</t>
  </si>
  <si>
    <t>172K型</t>
  </si>
  <si>
    <t>172Kラム型</t>
  </si>
  <si>
    <t>ASH25型</t>
  </si>
  <si>
    <t>H-23C-3型</t>
  </si>
  <si>
    <t>ユーロコプター式AS350B2型</t>
  </si>
  <si>
    <t>172L型</t>
  </si>
  <si>
    <t>172M型</t>
  </si>
  <si>
    <t>010190017</t>
  </si>
  <si>
    <t>172NAT型</t>
  </si>
  <si>
    <t>172Nラム型</t>
  </si>
  <si>
    <t>相模式</t>
  </si>
  <si>
    <t>206L-3型</t>
  </si>
  <si>
    <t>172P型</t>
  </si>
  <si>
    <t>ディスカスa型</t>
  </si>
  <si>
    <t>172RG型</t>
  </si>
  <si>
    <t>01から始まる連番</t>
  </si>
  <si>
    <t>172R型</t>
  </si>
  <si>
    <t>172S型</t>
  </si>
  <si>
    <t>180型</t>
  </si>
  <si>
    <t>182P型</t>
  </si>
  <si>
    <t>182Q型</t>
  </si>
  <si>
    <t>セスナ式525型</t>
  </si>
  <si>
    <t>シェンプ・ヒルト式ヤヌスCM型</t>
  </si>
  <si>
    <t>182R型</t>
  </si>
  <si>
    <t>伊藤式</t>
  </si>
  <si>
    <t>030209028</t>
  </si>
  <si>
    <t>シェンプ・ヒルト式Gö3ミニモア型</t>
  </si>
  <si>
    <t>1900C型</t>
  </si>
  <si>
    <t>1900D型</t>
  </si>
  <si>
    <t>200型</t>
  </si>
  <si>
    <t>グラザー・ディルクス式</t>
  </si>
  <si>
    <t>208B型</t>
  </si>
  <si>
    <t>PW-6U型</t>
  </si>
  <si>
    <t>208型</t>
  </si>
  <si>
    <t>030046018</t>
  </si>
  <si>
    <t>340型</t>
  </si>
  <si>
    <t>35-C33A型</t>
  </si>
  <si>
    <t>36型</t>
  </si>
  <si>
    <t>ユーロコプター式EC135T2+型</t>
  </si>
  <si>
    <t>421C型</t>
  </si>
  <si>
    <t>F33C型</t>
  </si>
  <si>
    <t>ビーチクラフト式C90A型</t>
  </si>
  <si>
    <t>425型</t>
  </si>
  <si>
    <t>ASW27-18E型</t>
  </si>
  <si>
    <t>45型</t>
  </si>
  <si>
    <t>ロラデン・シュナイダー式</t>
  </si>
  <si>
    <t>525A型</t>
  </si>
  <si>
    <t>525C型</t>
  </si>
  <si>
    <t>525型</t>
  </si>
  <si>
    <t>412EP型</t>
  </si>
  <si>
    <t>L-23スーパーブラニク型</t>
  </si>
  <si>
    <t>58型</t>
  </si>
  <si>
    <t>680型</t>
  </si>
  <si>
    <t>EC135P2+型</t>
  </si>
  <si>
    <t>695型</t>
  </si>
  <si>
    <t>737-400型</t>
  </si>
  <si>
    <t>737-500型</t>
  </si>
  <si>
    <t>020027003</t>
  </si>
  <si>
    <t>737-800型</t>
  </si>
  <si>
    <t>747-300型</t>
  </si>
  <si>
    <t>シェンプ・ヒルト式ディスカスa型</t>
  </si>
  <si>
    <t>ホーカー・ビーチクラフト式</t>
  </si>
  <si>
    <t>010020021</t>
  </si>
  <si>
    <t>777-200型</t>
  </si>
  <si>
    <t>777-300型</t>
  </si>
  <si>
    <t>DA42NG型</t>
  </si>
  <si>
    <t>787-9型</t>
  </si>
  <si>
    <t>PA-28RT-201型</t>
  </si>
  <si>
    <t>7AC型</t>
  </si>
  <si>
    <t>7GCBC型</t>
  </si>
  <si>
    <t>A150L型</t>
  </si>
  <si>
    <t>A-1型</t>
  </si>
  <si>
    <t>ブリテンノーマン式</t>
    <rPh sb="8" eb="9">
      <t>シキ</t>
    </rPh>
    <phoneticPr fontId="3"/>
  </si>
  <si>
    <t>A23型</t>
  </si>
  <si>
    <t>エアシップ・インダストリー式</t>
  </si>
  <si>
    <t>PA-28-161型</t>
  </si>
  <si>
    <t>A300B4-622R型</t>
  </si>
  <si>
    <t>A300F4-622R型</t>
  </si>
  <si>
    <t>ボーイング式777-300型</t>
  </si>
  <si>
    <t>A320-211型</t>
  </si>
  <si>
    <t>A320-214型</t>
  </si>
  <si>
    <t>A320-216型</t>
  </si>
  <si>
    <t>A330-343型</t>
  </si>
  <si>
    <t>030049064</t>
  </si>
  <si>
    <t>A75型</t>
  </si>
  <si>
    <t>AG-5B型</t>
  </si>
  <si>
    <t>B200型</t>
  </si>
  <si>
    <t>B24R型</t>
  </si>
  <si>
    <t>ムーニー式</t>
  </si>
  <si>
    <t>BD-700-1A10型</t>
  </si>
  <si>
    <t>CL-600-2B19型</t>
  </si>
  <si>
    <t>0216</t>
  </si>
  <si>
    <t>EH101-510型</t>
  </si>
  <si>
    <t>CL-600-2C10型</t>
  </si>
  <si>
    <t>DA40型</t>
  </si>
  <si>
    <t>DHC-8-103型</t>
  </si>
  <si>
    <t>アエロスパシアル式AS355F2型</t>
  </si>
  <si>
    <t>0226</t>
  </si>
  <si>
    <t>ドルニエ式</t>
  </si>
  <si>
    <t>DHC-8-315型</t>
  </si>
  <si>
    <t>010069042</t>
  </si>
  <si>
    <t>DR400/180R型</t>
  </si>
  <si>
    <t>MRJ-200型</t>
  </si>
  <si>
    <t>DR400/180型</t>
  </si>
  <si>
    <t>030150999</t>
  </si>
  <si>
    <t>セスナ式525A型</t>
  </si>
  <si>
    <t>KK式101-A型</t>
  </si>
  <si>
    <t>EA300/200型</t>
  </si>
  <si>
    <t>EA300/S型</t>
  </si>
  <si>
    <t>F33A型</t>
  </si>
  <si>
    <t>エアバス式A330-343型</t>
  </si>
  <si>
    <t>FA-200-180AO型</t>
  </si>
  <si>
    <t>FA-200-180型</t>
  </si>
  <si>
    <t>[0999（区分なし）]は飛行船、滑空機に設定</t>
    <rPh sb="6" eb="8">
      <t>クブン</t>
    </rPh>
    <rPh sb="13" eb="16">
      <t>ヒコウセン</t>
    </rPh>
    <rPh sb="17" eb="20">
      <t>カックウキ</t>
    </rPh>
    <rPh sb="21" eb="23">
      <t>セッテイ</t>
    </rPh>
    <phoneticPr fontId="3"/>
  </si>
  <si>
    <t>G58型</t>
  </si>
  <si>
    <t>KⅤ-1型</t>
  </si>
  <si>
    <t>G-Ⅳ型</t>
  </si>
  <si>
    <t>アエロスパシアル式AS332L型</t>
  </si>
  <si>
    <t>J3C-65型</t>
  </si>
  <si>
    <t>LA-4-200型</t>
  </si>
  <si>
    <t>11</t>
  </si>
  <si>
    <t>ファウベル式AV36-H型</t>
  </si>
  <si>
    <t>030176031</t>
  </si>
  <si>
    <t>M20J型</t>
  </si>
  <si>
    <t>M20K型</t>
  </si>
  <si>
    <t>アエロスパシアル式AS350B型</t>
  </si>
  <si>
    <t>MD-90-30型</t>
  </si>
  <si>
    <t>MS893A型</t>
  </si>
  <si>
    <t>SED-8型</t>
  </si>
  <si>
    <t>三菱式MH2000A型</t>
  </si>
  <si>
    <t>MU-300型</t>
  </si>
  <si>
    <t>P210Nロバートソン型</t>
  </si>
  <si>
    <t>PA-12型</t>
  </si>
  <si>
    <t>PA-18-150型</t>
  </si>
  <si>
    <t>PA-23-250型</t>
  </si>
  <si>
    <t>PA-28-140型</t>
  </si>
  <si>
    <t>ホーカー・ビーチクラフト式G58型</t>
  </si>
  <si>
    <t>030183028</t>
  </si>
  <si>
    <t>PA-28-150型</t>
  </si>
  <si>
    <t>280C型</t>
  </si>
  <si>
    <t>020043002</t>
  </si>
  <si>
    <t>PA-28-151型</t>
  </si>
  <si>
    <t>PA-28-180型</t>
  </si>
  <si>
    <t>P-60型</t>
  </si>
  <si>
    <t>PA-28-181型</t>
  </si>
  <si>
    <t>フォルニエルRF4D型</t>
  </si>
  <si>
    <t>エンブラエル式</t>
  </si>
  <si>
    <t>PA-28R-201T型</t>
  </si>
  <si>
    <t>PA-28R-201型</t>
  </si>
  <si>
    <t>-SN2型</t>
  </si>
  <si>
    <t>PA-31-350型</t>
  </si>
  <si>
    <t>PA-32-300型</t>
  </si>
  <si>
    <t>セスナ式560型</t>
  </si>
  <si>
    <t>ベル式212型</t>
  </si>
  <si>
    <t>美津野式202型</t>
  </si>
  <si>
    <t>PA-32-300ロバートソン型</t>
  </si>
  <si>
    <t>バレンティン／FFT式</t>
  </si>
  <si>
    <t>エアバス式A320-216型</t>
  </si>
  <si>
    <t>シュワイザー式269C-1型</t>
  </si>
  <si>
    <t>PA-34-200T型</t>
  </si>
  <si>
    <t>F-28C型</t>
  </si>
  <si>
    <t>PA-34-200型</t>
  </si>
  <si>
    <t>PA-42-1000型</t>
  </si>
  <si>
    <t>PA-46-310P型</t>
  </si>
  <si>
    <t>PA-46-500TP型</t>
  </si>
  <si>
    <t>R172K型</t>
  </si>
  <si>
    <t>S-2B型</t>
  </si>
  <si>
    <t>エラン／ディー・ジー式DG-500エラン・オリオン型</t>
  </si>
  <si>
    <t>S-2C型</t>
  </si>
  <si>
    <t>ビーチクラフト式1900D型</t>
  </si>
  <si>
    <t>アーカス型</t>
    <rPh sb="4" eb="5">
      <t>カタ</t>
    </rPh>
    <phoneticPr fontId="3"/>
  </si>
  <si>
    <t>SA226-TC型</t>
  </si>
  <si>
    <t>エアバス・ヘリコプターズ式BK117D-2型</t>
  </si>
  <si>
    <t>SAAB2000型</t>
  </si>
  <si>
    <t>A380</t>
  </si>
  <si>
    <t>SAAB340B型</t>
  </si>
  <si>
    <t>ヒューズ式</t>
  </si>
  <si>
    <t>030043018</t>
  </si>
  <si>
    <t>CEM型</t>
  </si>
  <si>
    <t>SC01B-160型</t>
  </si>
  <si>
    <t>B777</t>
  </si>
  <si>
    <t>SR22型</t>
  </si>
  <si>
    <t>ユーロコプター式AS350B3型</t>
  </si>
  <si>
    <t>T207型</t>
  </si>
  <si>
    <t>030006027</t>
  </si>
  <si>
    <t>T303型</t>
  </si>
  <si>
    <t>TB10型</t>
  </si>
  <si>
    <t>エアバス・ヘリコプターズ式EC135P2+型</t>
  </si>
  <si>
    <t>280FX型</t>
  </si>
  <si>
    <t>TB20型</t>
  </si>
  <si>
    <t>TB21型</t>
  </si>
  <si>
    <t>ASW19B型</t>
  </si>
  <si>
    <t>TU206G型</t>
  </si>
  <si>
    <t>U206G型</t>
  </si>
  <si>
    <t>エクストラ式</t>
  </si>
  <si>
    <t>エーグレットJ5F型</t>
  </si>
  <si>
    <t>LS6-c18型</t>
  </si>
  <si>
    <t>204B-2型</t>
  </si>
  <si>
    <t>010065042</t>
  </si>
  <si>
    <t>205B型</t>
  </si>
  <si>
    <t>31型</t>
  </si>
  <si>
    <t>206L-4型</t>
  </si>
  <si>
    <t>214ST型</t>
  </si>
  <si>
    <t>269B型</t>
  </si>
  <si>
    <t>269C-1型</t>
  </si>
  <si>
    <t>セスナ式680型</t>
  </si>
  <si>
    <t>030155008</t>
  </si>
  <si>
    <t>PZL-ビエルスコ式SZD-51-1型</t>
  </si>
  <si>
    <t>269C型</t>
  </si>
  <si>
    <t>269D-A型</t>
  </si>
  <si>
    <t>369E型</t>
  </si>
  <si>
    <t>アレキサンダー・シュライハー式Ka8B型</t>
  </si>
  <si>
    <t>412型</t>
  </si>
  <si>
    <t>429型</t>
  </si>
  <si>
    <t>47G-2型</t>
  </si>
  <si>
    <t>クラブリベレ205型</t>
  </si>
  <si>
    <t>030094051</t>
  </si>
  <si>
    <t>47G3B-KH4型</t>
  </si>
  <si>
    <t>A109AⅡ型</t>
  </si>
  <si>
    <t>A109E型</t>
  </si>
  <si>
    <t>ダイヤモンド・エアクラフト式</t>
  </si>
  <si>
    <t>AS332L1型</t>
  </si>
  <si>
    <t>010152045</t>
  </si>
  <si>
    <t>AS332L型</t>
  </si>
  <si>
    <t>AS350B3型</t>
  </si>
  <si>
    <t>AS350BA型</t>
  </si>
  <si>
    <t>AS355F1型</t>
  </si>
  <si>
    <t>AS355F2型</t>
  </si>
  <si>
    <t>AS365N3型</t>
  </si>
  <si>
    <t>AW109SP型</t>
  </si>
  <si>
    <t>AW119MKⅡ型</t>
  </si>
  <si>
    <t>AW139型</t>
  </si>
  <si>
    <t>AW169型</t>
  </si>
  <si>
    <t>パイパー式PA-42-1000型</t>
  </si>
  <si>
    <t>030070034</t>
  </si>
  <si>
    <t>BK117B-2型</t>
  </si>
  <si>
    <t>川崎式BK117B-1型</t>
  </si>
  <si>
    <t>EC120B型</t>
  </si>
  <si>
    <t>EC135P1型</t>
  </si>
  <si>
    <t>EC135P2型</t>
  </si>
  <si>
    <t>EC135T1型</t>
  </si>
  <si>
    <t>EC135T2型</t>
  </si>
  <si>
    <t>G103ツインⅡ型</t>
  </si>
  <si>
    <t>EC155B1型</t>
  </si>
  <si>
    <t>エラン／グラザー・ディルクス式DG-300エラン型</t>
  </si>
  <si>
    <t>EC155B型</t>
  </si>
  <si>
    <t>EC225LP型</t>
  </si>
  <si>
    <t>K2式P-60型</t>
  </si>
  <si>
    <t>K-1200型</t>
  </si>
  <si>
    <t>RF5B型</t>
  </si>
  <si>
    <t>MD900型</t>
  </si>
  <si>
    <t>MH2000型</t>
  </si>
  <si>
    <t>R22Beta型</t>
  </si>
  <si>
    <t>030056022</t>
  </si>
  <si>
    <t>DG-808S型</t>
  </si>
  <si>
    <t>R22Mariner型</t>
  </si>
  <si>
    <t>010062013</t>
  </si>
  <si>
    <t>R44Ⅱ型</t>
  </si>
  <si>
    <t>R44型</t>
  </si>
  <si>
    <t>R66型</t>
  </si>
  <si>
    <t>S-76A型</t>
  </si>
  <si>
    <t>S-76B型</t>
  </si>
  <si>
    <t>エアロンカ式</t>
  </si>
  <si>
    <t>S-92A型</t>
  </si>
  <si>
    <t>LZ N07-100型</t>
  </si>
  <si>
    <t>0222</t>
  </si>
  <si>
    <t>WDL1型</t>
  </si>
  <si>
    <t>101-A型</t>
  </si>
  <si>
    <t>030196041</t>
  </si>
  <si>
    <t>101B型</t>
  </si>
  <si>
    <t>108型</t>
  </si>
  <si>
    <t>エアバス・ヘリコプターズ式
（ｱｴﾛｽﾊﾟｼｱﾙ式及びﾕｰﾛｺﾌﾟﾀｰ式を含む）</t>
    <rPh sb="12" eb="13">
      <t>シキ</t>
    </rPh>
    <rPh sb="24" eb="25">
      <t>シキ</t>
    </rPh>
    <rPh sb="25" eb="26">
      <t>オヨ</t>
    </rPh>
    <rPh sb="35" eb="36">
      <t>シキ</t>
    </rPh>
    <rPh sb="37" eb="38">
      <t>フク</t>
    </rPh>
    <phoneticPr fontId="3"/>
  </si>
  <si>
    <t>霧ヶ峰式鳩型</t>
  </si>
  <si>
    <t>ヤヌスCM型</t>
  </si>
  <si>
    <t>10型</t>
  </si>
  <si>
    <t>11型</t>
  </si>
  <si>
    <t>020032003</t>
  </si>
  <si>
    <t>1型</t>
  </si>
  <si>
    <t>1型（文部省改）</t>
  </si>
  <si>
    <t>22型</t>
  </si>
  <si>
    <t>A2型</t>
  </si>
  <si>
    <t>AMT-200型</t>
  </si>
  <si>
    <t>ASH26E型</t>
  </si>
  <si>
    <t>ファブリカ・アビオーナ・イ・イエドリリッツァ・"ヤストレブ"・ブルシャッツ／シェンプ・ヒルト式</t>
  </si>
  <si>
    <t>ASH31Mi型</t>
  </si>
  <si>
    <t>ASK13型</t>
  </si>
  <si>
    <t>ASK14型</t>
  </si>
  <si>
    <t>ASK18型</t>
  </si>
  <si>
    <t>ライアン式</t>
  </si>
  <si>
    <t>ASK23B型</t>
  </si>
  <si>
    <t>ASK23型</t>
  </si>
  <si>
    <t>ASW15B型</t>
  </si>
  <si>
    <t>SK式2型</t>
  </si>
  <si>
    <t>030213082</t>
  </si>
  <si>
    <t>ディスカスb型</t>
  </si>
  <si>
    <t>020039002</t>
  </si>
  <si>
    <t>ASW24型</t>
  </si>
  <si>
    <t>カモフ式</t>
  </si>
  <si>
    <t>ASW24トップ型</t>
  </si>
  <si>
    <t>ASW28-18型</t>
  </si>
  <si>
    <t>B1-PW-5D型</t>
  </si>
  <si>
    <t>ユーロコプター式EC135T1型</t>
  </si>
  <si>
    <t>020012012</t>
  </si>
  <si>
    <t>ASW28型</t>
  </si>
  <si>
    <t>AV36-H型</t>
  </si>
  <si>
    <t>D・C型</t>
  </si>
  <si>
    <t>030033018</t>
  </si>
  <si>
    <t>DG-100Gエラン型</t>
  </si>
  <si>
    <t>H-22B-1型</t>
  </si>
  <si>
    <t>DG-300 ELAN ACRO型</t>
  </si>
  <si>
    <t>DG-800A型</t>
  </si>
  <si>
    <t>G103AツインⅡアクロ型</t>
  </si>
  <si>
    <t>G103CツインⅢSL型</t>
  </si>
  <si>
    <t>H-22A-3型</t>
  </si>
  <si>
    <t>グローブ式G103CツインⅢSL型</t>
  </si>
  <si>
    <t>H-22B-3型</t>
  </si>
  <si>
    <t>H-22型</t>
  </si>
  <si>
    <t>H-23A-3型</t>
  </si>
  <si>
    <t>山本式</t>
  </si>
  <si>
    <t>アレキサンダー・シュライハー式ASW27-18E型</t>
  </si>
  <si>
    <t>H-23B1型</t>
  </si>
  <si>
    <t>H-23B-2A型</t>
  </si>
  <si>
    <t>シェンプ・ヒルト式ニンバス2型</t>
  </si>
  <si>
    <t>H-23B-2型</t>
  </si>
  <si>
    <t>エアバス式A320-214型</t>
  </si>
  <si>
    <t>H-23C-2型</t>
  </si>
  <si>
    <t>HK36TTC型</t>
  </si>
  <si>
    <t>010049026</t>
  </si>
  <si>
    <t>AS350</t>
  </si>
  <si>
    <t>IS-28B2型</t>
  </si>
  <si>
    <t>IS-28M2/GR型</t>
  </si>
  <si>
    <t>K8B型</t>
  </si>
  <si>
    <t>Ka6E型</t>
  </si>
  <si>
    <t>リアジェット式31A型</t>
  </si>
  <si>
    <t>ワコークラシックエアクラフト式</t>
  </si>
  <si>
    <t>KD-1型</t>
  </si>
  <si>
    <t>L-13型</t>
  </si>
  <si>
    <t>アレキサンダー・シュライハー式ASW28型</t>
  </si>
  <si>
    <t>LS4-b型</t>
  </si>
  <si>
    <t>LS6-b型</t>
  </si>
  <si>
    <r>
      <t>5</t>
    </r>
    <r>
      <rPr>
        <sz val="11"/>
        <color theme="1"/>
        <rFont val="ＭＳ Ｐゴシック"/>
        <family val="3"/>
        <charset val="128"/>
      </rPr>
      <t>05型</t>
    </r>
    <rPh sb="3" eb="4">
      <t>ガタ</t>
    </rPh>
    <phoneticPr fontId="3"/>
  </si>
  <si>
    <t>萩原式H-23BA-2型</t>
  </si>
  <si>
    <t>LS-6型</t>
  </si>
  <si>
    <t>LS7型</t>
  </si>
  <si>
    <t>ユーロコプター式AS332L1型</t>
  </si>
  <si>
    <t>MG19型</t>
  </si>
  <si>
    <t>010046034</t>
  </si>
  <si>
    <t>P1型</t>
  </si>
  <si>
    <t>PW-2ガパ型</t>
  </si>
  <si>
    <t>PW-5スムイク型</t>
  </si>
  <si>
    <t>サーブ式SAAB340B型</t>
  </si>
  <si>
    <t>P改1型</t>
  </si>
  <si>
    <t>S10-VT型</t>
  </si>
  <si>
    <t>010225006</t>
  </si>
  <si>
    <t>030144045</t>
  </si>
  <si>
    <t>SB-9型</t>
  </si>
  <si>
    <t>アレキサンダー・シュライハー式ASH31Mi型</t>
  </si>
  <si>
    <t>010302</t>
  </si>
  <si>
    <t>SE25C型</t>
  </si>
  <si>
    <t>SF25B型</t>
  </si>
  <si>
    <t>SF28Aタンデム・ファルケ型</t>
  </si>
  <si>
    <t>SF34B型</t>
  </si>
  <si>
    <t>SGS1-26E型</t>
  </si>
  <si>
    <t>SGS2-33A型</t>
  </si>
  <si>
    <t>SH-15型</t>
  </si>
  <si>
    <t>SN2型</t>
  </si>
  <si>
    <t>SS-1型</t>
  </si>
  <si>
    <t>ボンバルディア式DHC-8-314型</t>
  </si>
  <si>
    <t>SZD-30ピラト型</t>
  </si>
  <si>
    <t>ファルコン2000EX型</t>
  </si>
  <si>
    <t>SZD-48型</t>
  </si>
  <si>
    <t>SZD-51-1型</t>
  </si>
  <si>
    <t>川崎式</t>
  </si>
  <si>
    <t>SZD-51-1ジュニア型</t>
  </si>
  <si>
    <t>SZD-55-1型</t>
  </si>
  <si>
    <t>SZD-9bisボシアンID型</t>
  </si>
  <si>
    <t>アスティアーCS77型</t>
  </si>
  <si>
    <t>ダイヤモンド・エアクラフト式HK36TTSスーパーディモナ型</t>
  </si>
  <si>
    <t>アスティアーCS型</t>
  </si>
  <si>
    <t>キュムラス型</t>
  </si>
  <si>
    <t>クラニッヒⅢ型</t>
  </si>
  <si>
    <t>五型改2</t>
  </si>
  <si>
    <t>コンドルⅣ/3型</t>
  </si>
  <si>
    <t>スタンダード・リベレ型</t>
  </si>
  <si>
    <t>アレキサンダー・シュライハー式ASW24トップ型</t>
  </si>
  <si>
    <t>センターエア101B型</t>
  </si>
  <si>
    <t>タイフーン17EⅡ型</t>
  </si>
  <si>
    <t>ツインアスティアー・トレーナー型</t>
  </si>
  <si>
    <t>ディスカス2b型</t>
  </si>
  <si>
    <t>ディスカス2cT型</t>
  </si>
  <si>
    <t>ディスカス2T型</t>
  </si>
  <si>
    <t>ディスカスbT型</t>
  </si>
  <si>
    <t>セスナ式525C型</t>
  </si>
  <si>
    <t>010111024</t>
  </si>
  <si>
    <t>山本式1型</t>
  </si>
  <si>
    <t>ディスカスCS型</t>
  </si>
  <si>
    <t>020013005</t>
  </si>
  <si>
    <t>デュオ・ディスカス型</t>
  </si>
  <si>
    <t>とび1型</t>
  </si>
  <si>
    <t>ニンバス3D型</t>
  </si>
  <si>
    <t>・区分コードは集計用に使用</t>
    <rPh sb="1" eb="3">
      <t>クブン</t>
    </rPh>
    <rPh sb="7" eb="9">
      <t>シュウケイ</t>
    </rPh>
    <rPh sb="9" eb="10">
      <t>ヨウ</t>
    </rPh>
    <rPh sb="11" eb="13">
      <t>シヨウ</t>
    </rPh>
    <phoneticPr fontId="3"/>
  </si>
  <si>
    <t>ニンバス4DM型</t>
  </si>
  <si>
    <t>はとK-14型</t>
  </si>
  <si>
    <t>鳩型</t>
  </si>
  <si>
    <t>エアバス・ヘリコプターズ式EC130T2型</t>
    <rPh sb="12" eb="13">
      <t>シキ</t>
    </rPh>
    <rPh sb="20" eb="21">
      <t>カタ</t>
    </rPh>
    <phoneticPr fontId="3"/>
  </si>
  <si>
    <t>ベントゥス2cT型</t>
  </si>
  <si>
    <t>030108077</t>
  </si>
  <si>
    <t>ベントゥスa型</t>
  </si>
  <si>
    <t>ミニ・ニンバスC型</t>
  </si>
  <si>
    <t>ロ3型</t>
  </si>
  <si>
    <t>ロックウェルコマンダー式</t>
  </si>
  <si>
    <t>ボンバルディア式DHC-8-103型</t>
  </si>
  <si>
    <t>テキストロン・アビエーション式</t>
  </si>
  <si>
    <t>リアジェット式</t>
  </si>
  <si>
    <t>010101</t>
  </si>
  <si>
    <t>アメリカンチャンピオン式</t>
  </si>
  <si>
    <t>クリステン・インダストリー式</t>
  </si>
  <si>
    <t>三菱式MH2000型</t>
  </si>
  <si>
    <t>ボンバルディア式DHC-8-201型</t>
  </si>
  <si>
    <t>斉藤式</t>
  </si>
  <si>
    <t>ボンバルディア式</t>
  </si>
  <si>
    <t>030100018</t>
  </si>
  <si>
    <t>ブリテン・ノーマン式</t>
  </si>
  <si>
    <t>バイキング式</t>
  </si>
  <si>
    <t>デ・ハビラント式</t>
  </si>
  <si>
    <t>ルアグ式</t>
  </si>
  <si>
    <t>26</t>
  </si>
  <si>
    <t>セスナ式425型</t>
  </si>
  <si>
    <t>アビオン・ピエール・ロバン式</t>
  </si>
  <si>
    <t>富士重工式</t>
  </si>
  <si>
    <t>010105040</t>
  </si>
  <si>
    <t>グラマン・アメリカン・エイビエイション式</t>
  </si>
  <si>
    <t>クエスト式</t>
  </si>
  <si>
    <t>ダグラス式</t>
  </si>
  <si>
    <t>030190041</t>
  </si>
  <si>
    <t>モラン・ソルニエ式</t>
  </si>
  <si>
    <t>ピラタス式</t>
  </si>
  <si>
    <t>サーブ・スカニア式</t>
  </si>
  <si>
    <t>ジャイロフルーク式</t>
  </si>
  <si>
    <t>ザクワデイ・スプシヨントウロットニットヴア・スポルトヴエゴ式</t>
  </si>
  <si>
    <t>オースター式</t>
  </si>
  <si>
    <t>富士ベル式</t>
  </si>
  <si>
    <t>ベル式</t>
  </si>
  <si>
    <t>エンストロム式</t>
  </si>
  <si>
    <t>シェンプ・ヒルト・V.L.式</t>
  </si>
  <si>
    <t>川崎ベル式</t>
  </si>
  <si>
    <t>グローブ式G103ツインⅡ型</t>
  </si>
  <si>
    <t>アエロスパシアル式</t>
  </si>
  <si>
    <t>フィンメカニカ式</t>
  </si>
  <si>
    <t>カマン式</t>
  </si>
  <si>
    <t>マクドネル・ダグラス式</t>
  </si>
  <si>
    <t>ロビンソン式</t>
  </si>
  <si>
    <t>シコルスキー式</t>
  </si>
  <si>
    <t>アメリカン・ブリンプ式</t>
  </si>
  <si>
    <t>ロビンソン式R44Ⅱ型</t>
  </si>
  <si>
    <t>シコルスキー式S-76D型</t>
  </si>
  <si>
    <t>ツェッペリン式</t>
  </si>
  <si>
    <t>ウェスト・ドイッチェ・ルフトウェルブング式</t>
  </si>
  <si>
    <t>倉橋式</t>
  </si>
  <si>
    <t>デ・ハビラント式DHC-8-103型</t>
  </si>
  <si>
    <t>KK式</t>
  </si>
  <si>
    <t>九帝式</t>
  </si>
  <si>
    <t>筑波式</t>
  </si>
  <si>
    <t>美津野式</t>
  </si>
  <si>
    <t>010171032</t>
  </si>
  <si>
    <t>SK式</t>
  </si>
  <si>
    <t>SN式</t>
  </si>
  <si>
    <t>グラスフリューゲル式</t>
  </si>
  <si>
    <t>MITA式</t>
  </si>
  <si>
    <t>アエロモット・インドゥストリア・メカニコ・メタルールジカ式</t>
  </si>
  <si>
    <t>アレキサンダー・シュライハー式ASK23B型</t>
  </si>
  <si>
    <t>SFVワイセンベルク／アレキサンダー・シュライハー式</t>
  </si>
  <si>
    <t>ユビ／アレキサンダー・シュライハー式</t>
  </si>
  <si>
    <t>ファウベル式</t>
  </si>
  <si>
    <t>日飛ピラタス式</t>
  </si>
  <si>
    <t>太星式</t>
  </si>
  <si>
    <t>エラン／グラザー・ディルクス式</t>
  </si>
  <si>
    <t>グローブ式</t>
  </si>
  <si>
    <t>ホフマン式</t>
  </si>
  <si>
    <t>インタープリンダラ・デ・コンストルクティー・アエロノウティテェ・ブラソブ式</t>
  </si>
  <si>
    <t>インダストリア・アエロノーティカ・ルーマニア・ブラソフ式</t>
  </si>
  <si>
    <t>ゼーゲルフルグ・フェライン・アレキサンダー・シュライハー式</t>
  </si>
  <si>
    <t>九大式</t>
  </si>
  <si>
    <t>レット・ナドニー・ポドニク・クノビーチェ式</t>
  </si>
  <si>
    <t>レテッケー・ザーボディ／レット・ナドニー・ポドニク・クノビーチェ式</t>
  </si>
  <si>
    <t>アグスタ式AB139型</t>
  </si>
  <si>
    <t>ヨゼフオベラーヒナー式</t>
  </si>
  <si>
    <t>ロラデン・シュナイダー式LS8-18型</t>
  </si>
  <si>
    <t>02式</t>
  </si>
  <si>
    <t>K2式</t>
  </si>
  <si>
    <t>ポリテヒニカ・ヴァルシャフスカ式</t>
  </si>
  <si>
    <t>シュテメ式</t>
  </si>
  <si>
    <t>山菱式</t>
  </si>
  <si>
    <t>ボンバルディア式BD-700-1A10型</t>
  </si>
  <si>
    <t>030042018</t>
  </si>
  <si>
    <t>シャイベ式</t>
  </si>
  <si>
    <t>010087006</t>
  </si>
  <si>
    <t>鷹取式</t>
  </si>
  <si>
    <t>SFVワイセンベルク／アレキサンダー・シュライハー式ASK13型</t>
  </si>
  <si>
    <t>軽飛行機式</t>
  </si>
  <si>
    <t>スリングスビー式</t>
  </si>
  <si>
    <t>フォッケ・ウルフ式</t>
  </si>
  <si>
    <t>03式</t>
  </si>
  <si>
    <t>SNセンターエア式</t>
  </si>
  <si>
    <t>010094005</t>
  </si>
  <si>
    <t>オルリツァン／シェンプ・ヒルト式</t>
  </si>
  <si>
    <t>巴式</t>
  </si>
  <si>
    <t>ビーチクラフト式1900C型</t>
  </si>
  <si>
    <t>ビーチクラフト式200T型</t>
  </si>
  <si>
    <t>010195029</t>
  </si>
  <si>
    <t>030139042</t>
  </si>
  <si>
    <t>セスナ式208B型</t>
  </si>
  <si>
    <t>セスナ式340型</t>
  </si>
  <si>
    <t>セスナ式421C型</t>
  </si>
  <si>
    <t>ATR式42-500型</t>
  </si>
  <si>
    <t>アレキサンダー・シュライハー式コンドルⅣ/3型</t>
  </si>
  <si>
    <t>リアジェット式45型</t>
  </si>
  <si>
    <t>セスナ式501型</t>
  </si>
  <si>
    <t>010023021</t>
  </si>
  <si>
    <t>セスナ式510型</t>
  </si>
  <si>
    <t>030012011</t>
  </si>
  <si>
    <t>ビーチクラフト式58型</t>
  </si>
  <si>
    <t>ボーイング式737-400型</t>
  </si>
  <si>
    <t>ツェッペリン式LZ N07-100型</t>
  </si>
  <si>
    <t>ボーイング式737-500型</t>
  </si>
  <si>
    <t>ボーイング式747-200F型</t>
  </si>
  <si>
    <t>ボーイング式747-300型</t>
  </si>
  <si>
    <t>ボーイング式747-8F型</t>
  </si>
  <si>
    <t>ボーイング式767-300型</t>
  </si>
  <si>
    <t>ボーイング式777-200型</t>
  </si>
  <si>
    <t>ボーイング式787-9型</t>
  </si>
  <si>
    <t>エアバス式A300F4-622R型</t>
  </si>
  <si>
    <t>エアバス・インダストリー式A320-200型</t>
  </si>
  <si>
    <t>グローブ式G109B型</t>
  </si>
  <si>
    <t>エアバス式A320-232型</t>
  </si>
  <si>
    <t>左欄のコードは、6桁コード＝種別＋区分コード、2桁コード＝代表的な型式コード（ともに「型式一覧」の非表示列を参照）</t>
    <rPh sb="0" eb="2">
      <t>サラン</t>
    </rPh>
    <rPh sb="9" eb="10">
      <t>ケタ</t>
    </rPh>
    <rPh sb="14" eb="16">
      <t>シュベツ</t>
    </rPh>
    <rPh sb="17" eb="19">
      <t>クブン</t>
    </rPh>
    <rPh sb="24" eb="25">
      <t>ケタ</t>
    </rPh>
    <rPh sb="29" eb="32">
      <t>ダイヒョウテキ</t>
    </rPh>
    <rPh sb="33" eb="35">
      <t>カタシキ</t>
    </rPh>
    <rPh sb="43" eb="45">
      <t>カタシキ</t>
    </rPh>
    <rPh sb="45" eb="47">
      <t>イチラン</t>
    </rPh>
    <rPh sb="49" eb="52">
      <t>ヒヒョウジ</t>
    </rPh>
    <rPh sb="52" eb="53">
      <t>レツ</t>
    </rPh>
    <rPh sb="54" eb="56">
      <t>サンショウ</t>
    </rPh>
    <phoneticPr fontId="3"/>
  </si>
  <si>
    <t>エアバス・インダストリー式A321-131型</t>
  </si>
  <si>
    <t>ユーロコプター式EC120B型</t>
  </si>
  <si>
    <t>ビーチクラフト式B200型</t>
  </si>
  <si>
    <t>ブリテン・ノーマン式BN-2B-20型</t>
  </si>
  <si>
    <t>ダイヤモンド・エアクラフト式DA42NG型</t>
  </si>
  <si>
    <t>バイキング式DHC-6-400型</t>
  </si>
  <si>
    <t>ドルニエ式Dornier228-202型</t>
  </si>
  <si>
    <t>ドルニエ式Dornier228-212型</t>
  </si>
  <si>
    <t>エンブラエル式ERJ170-200STD型</t>
  </si>
  <si>
    <t>グラマン・アメリカン・エイビエイション式G-1159型</t>
  </si>
  <si>
    <t>ビーチクラフト式G58型</t>
  </si>
  <si>
    <t>パイパー式PA-31-350型</t>
  </si>
  <si>
    <t>010017021</t>
  </si>
  <si>
    <t>パイパー式PA-34-200T型</t>
  </si>
  <si>
    <t>グローブ式ツインアスティアー・トレーナー型</t>
  </si>
  <si>
    <t>パイパー式PA-34-220T型</t>
  </si>
  <si>
    <t>ピラタス式PC-6/B2-H4型</t>
  </si>
  <si>
    <t>MDヘリコプターズ式MD900型</t>
  </si>
  <si>
    <t>セスナ式T303型</t>
  </si>
  <si>
    <t>デ・ハビラント式DHC-8-400型</t>
  </si>
  <si>
    <t>シュド式アルウエットⅡ型</t>
  </si>
  <si>
    <t>030109077</t>
  </si>
  <si>
    <t>富士ベル式204B-2型</t>
  </si>
  <si>
    <t>030057030</t>
  </si>
  <si>
    <t>ベル式206L-3型</t>
  </si>
  <si>
    <t>ベル式206L-4型</t>
  </si>
  <si>
    <t>ベル式214ST型</t>
  </si>
  <si>
    <t>ヒューズ式269B型</t>
  </si>
  <si>
    <t>アレキサンダー・シュライハー式ASW15B型</t>
  </si>
  <si>
    <t>030177031</t>
  </si>
  <si>
    <t>ヒューズ式269C型</t>
  </si>
  <si>
    <t>ヒューズ式369E型</t>
  </si>
  <si>
    <t>ベル式412型</t>
  </si>
  <si>
    <t>ベル式429型</t>
  </si>
  <si>
    <t>ベル式430型</t>
  </si>
  <si>
    <t>0224</t>
  </si>
  <si>
    <t>川崎ベル式47G-2型</t>
  </si>
  <si>
    <t>川崎ベル式47G3B-KH4型</t>
  </si>
  <si>
    <t>エンストロム式480B型</t>
  </si>
  <si>
    <t>MDヘリコプターズ式600N型</t>
  </si>
  <si>
    <t>アグスタ式A109E型</t>
  </si>
  <si>
    <t>アエロスパシアル式AS332L1型</t>
  </si>
  <si>
    <t>アエロスパシアル式AS350B3型</t>
  </si>
  <si>
    <t>ディー・ジー式DG-500M型</t>
  </si>
  <si>
    <t>エアバス・ヘリコプターズ式AS350B3型</t>
  </si>
  <si>
    <t>ユーロコプター式AS365N2型</t>
  </si>
  <si>
    <t>エアバス・ヘリコプターズ式AS365N3型</t>
  </si>
  <si>
    <t>020092023</t>
  </si>
  <si>
    <t>020046002</t>
  </si>
  <si>
    <t>フィンメカニカ式AW169型</t>
  </si>
  <si>
    <t>010029021</t>
  </si>
  <si>
    <t>アエロスパシアル式SA330J型</t>
  </si>
  <si>
    <t>030162034</t>
  </si>
  <si>
    <t>川崎式BK117B-2型</t>
  </si>
  <si>
    <t>エラン／グラザー・ディルクス式DG-300クラブエラン型</t>
  </si>
  <si>
    <t>川崎式BK117C-1型</t>
  </si>
  <si>
    <t>010154033</t>
  </si>
  <si>
    <t>メッサーシュミット・ベルコウ・ブローム式BO105S型</t>
  </si>
  <si>
    <t>020046021</t>
  </si>
  <si>
    <t>ユーロコプター式EC135P1型</t>
  </si>
  <si>
    <t>ユーロコプター式EC135T2型</t>
  </si>
  <si>
    <t>アエロスパシアル式SA365N1型</t>
  </si>
  <si>
    <t>3月</t>
    <rPh sb="1" eb="2">
      <t>ガツ</t>
    </rPh>
    <phoneticPr fontId="3"/>
  </si>
  <si>
    <t>エアバス・ヘリコプターズ式EC155B1型</t>
  </si>
  <si>
    <t>ユーロコプター式EC155B1型</t>
  </si>
  <si>
    <t>区分ごとの合計とその内数を掲載</t>
    <rPh sb="0" eb="2">
      <t>クブン</t>
    </rPh>
    <rPh sb="5" eb="7">
      <t>ゴウケイ</t>
    </rPh>
    <rPh sb="10" eb="12">
      <t>ウチスウ</t>
    </rPh>
    <rPh sb="13" eb="15">
      <t>ケイサイ</t>
    </rPh>
    <phoneticPr fontId="3"/>
  </si>
  <si>
    <t>ユーロコプター式EC155B型</t>
  </si>
  <si>
    <t>ユーロコプター式EC225LP型</t>
  </si>
  <si>
    <t>マクドネル・ダグラス式MD900型</t>
  </si>
  <si>
    <t>ロビンソン式R22Beta型</t>
  </si>
  <si>
    <t>ロビンソン式R22型</t>
  </si>
  <si>
    <t>ロビンソン式R66型</t>
  </si>
  <si>
    <t>香航式2型</t>
  </si>
  <si>
    <t>ホンダ・エアクラフト式</t>
  </si>
  <si>
    <t>シコルスキー式S-76B型</t>
  </si>
  <si>
    <t>0225</t>
  </si>
  <si>
    <t>シコルスキー式S-92A型</t>
  </si>
  <si>
    <t>アメリカン・ブリンプ式A-60+型</t>
  </si>
  <si>
    <t>030113080</t>
  </si>
  <si>
    <t>萩原式H-22A-3型</t>
  </si>
  <si>
    <t>アエロモット・インドゥストリア・メカニコ・メタルールジカ式AMT-200型</t>
  </si>
  <si>
    <t>ウェスト・ドイッチェ・ルフトウェルブング式WDL1型</t>
  </si>
  <si>
    <t>レオナルド式AW169型</t>
  </si>
  <si>
    <t>光式1・3型</t>
  </si>
  <si>
    <t>KK式101B型</t>
  </si>
  <si>
    <t>12月</t>
    <rPh sb="2" eb="3">
      <t>ガツ</t>
    </rPh>
    <phoneticPr fontId="3"/>
  </si>
  <si>
    <t>筑波式1型</t>
  </si>
  <si>
    <t>三田式1型</t>
  </si>
  <si>
    <t>文部省式1型</t>
  </si>
  <si>
    <t>010045021</t>
  </si>
  <si>
    <t>光式2・2型</t>
  </si>
  <si>
    <t>SK式21DC型</t>
  </si>
  <si>
    <t>光式22型</t>
  </si>
  <si>
    <t>07式2型</t>
  </si>
  <si>
    <t>六甲式2型</t>
  </si>
  <si>
    <t>020051002</t>
  </si>
  <si>
    <t>グラスフリューゲル式304CZ-17型</t>
  </si>
  <si>
    <t>010039021</t>
  </si>
  <si>
    <t>三田式3型改1</t>
  </si>
  <si>
    <t>伊藤式A2型</t>
  </si>
  <si>
    <t>アレキサンダー・シュライハー式ASH25型</t>
  </si>
  <si>
    <t>アレキサンダー・シュライハー式ASH26E型</t>
  </si>
  <si>
    <t>ユビ／アレキサンダー・シュライハー式ASK13型</t>
  </si>
  <si>
    <t>030088061</t>
  </si>
  <si>
    <t>ドシビャトチャルネ・バルシュタティ・ロストニツィフ・コンストラクシィ・コンポトズィトビフ式PW-2DガパD型</t>
  </si>
  <si>
    <t>アレキサンダー・シュライハー式ASK14型</t>
  </si>
  <si>
    <t>アレキサンダー・シュライハー式ASK21型</t>
  </si>
  <si>
    <t>アレキサンダー・シュライハー式ASW19B型</t>
  </si>
  <si>
    <t>アレキサンダー・シュライハー式ASW20CLトップ型</t>
  </si>
  <si>
    <t>アレキサンダー・シュライハー式ASW20C型</t>
  </si>
  <si>
    <t>505型</t>
  </si>
  <si>
    <t>アレキサンダー・シュライハー式ASW20L型</t>
  </si>
  <si>
    <t>アレキサンダー・シュライハー式ASW24型</t>
  </si>
  <si>
    <t>アレキサンダー・シュライハー式ASW27-18型</t>
  </si>
  <si>
    <t>010135039</t>
  </si>
  <si>
    <t>ドシフィアトチャルネ・ヴァルシタティ・ロトニチヒ・コンスクルトゥツィ・コンポジトヴィッヒ式B1-PW-5D型</t>
  </si>
  <si>
    <t>日飛ピラタス式B4-PC11AF型</t>
  </si>
  <si>
    <t>SM式CEM型</t>
  </si>
  <si>
    <t>斉藤式D・C型</t>
  </si>
  <si>
    <t>010221026</t>
  </si>
  <si>
    <t>030182081</t>
  </si>
  <si>
    <t>ディー・ジー式DG-500MB型</t>
  </si>
  <si>
    <t>自由式JG-31型</t>
  </si>
  <si>
    <t>グラザー・ディルクス式DG-600/18型</t>
  </si>
  <si>
    <t>010059021</t>
  </si>
  <si>
    <t>グラザー・ディルクス式DG-800A型</t>
  </si>
  <si>
    <t>ディー・ジー式DG-800A型</t>
  </si>
  <si>
    <t>ディー・ジー式DG-800B型</t>
  </si>
  <si>
    <t>ディー・ジー式DG-808S型</t>
  </si>
  <si>
    <t>グローブ式G102クラブ・アスティアーⅢb型</t>
  </si>
  <si>
    <t>グローブ式G102スタンダード・アスティアーⅢ型</t>
  </si>
  <si>
    <t>グローブ式G103AツインⅡアクロ型</t>
  </si>
  <si>
    <t>萩原式H-22B-1型</t>
  </si>
  <si>
    <t>萩原式H-22B-3型</t>
  </si>
  <si>
    <t>030066034</t>
  </si>
  <si>
    <t>萩原式H-22C-3型</t>
  </si>
  <si>
    <t>030159038</t>
  </si>
  <si>
    <t>030068034</t>
  </si>
  <si>
    <t>萩原式H-22C型</t>
  </si>
  <si>
    <t>萩原式H-22型</t>
  </si>
  <si>
    <t>萩原式H-23A-3型</t>
  </si>
  <si>
    <t>萩原式H-23B-2A型</t>
  </si>
  <si>
    <t>萩原式H-23B-2型</t>
  </si>
  <si>
    <t>萩原式H-23C-2型</t>
  </si>
  <si>
    <t>萩原式H-23C-3型</t>
  </si>
  <si>
    <t>萩原式H-23C型</t>
  </si>
  <si>
    <t>萩原式H-32型</t>
  </si>
  <si>
    <t>ホフマン式HK36Rスーパー・ディモナ型</t>
  </si>
  <si>
    <t>ダイヤモンド・エアクラフト式HK36TTC型</t>
  </si>
  <si>
    <t>インタープリンダラ・デ・コンストルクティー・アエロノウティテェ・ブラソブ式IS-28B2型</t>
  </si>
  <si>
    <t>インダストリア・アエロノーティカ・ルーマニア・ブラソフ式IS-28M2/GR型</t>
  </si>
  <si>
    <t>-JW1型</t>
  </si>
  <si>
    <t>アレキサンダー・シュライハー式K7型</t>
  </si>
  <si>
    <t>アレキサンダー・シュライハー式K8B型</t>
  </si>
  <si>
    <t>ゼーゲルフルグ・フェライン・アレキサンダー・シュライハー式K8B型</t>
  </si>
  <si>
    <t>九大式KⅤ-1型</t>
  </si>
  <si>
    <t>アレキサンダー・シュライハー式Ka6CR型</t>
  </si>
  <si>
    <t>バレンティン／FFT式KIWI型</t>
  </si>
  <si>
    <t>レット・ナドニー・ポドニク・クノビーチェ式L-23スーパーブラニク型</t>
  </si>
  <si>
    <t>レット・ナドニー・ポドニク・クノビーチェ式L-33SOLO型</t>
  </si>
  <si>
    <t>ロラデン・シュナイダー式LS3-a型</t>
  </si>
  <si>
    <t>ロラデン・シュナイダー式LS4-a型</t>
  </si>
  <si>
    <t>鷹取式SH-15型</t>
  </si>
  <si>
    <t>ロラデン・シュナイダー式LS4型</t>
  </si>
  <si>
    <t>ロラデン・シュナイダー式LS6-b型</t>
  </si>
  <si>
    <t>ロラデン・シュナイダー式LS6-c18型</t>
  </si>
  <si>
    <t>ロラデン・シュナイダー式LS-6型</t>
  </si>
  <si>
    <t>ロラデン・シュナイダー式LS8-a型</t>
  </si>
  <si>
    <t>ザクワト・レモントゥフ・イ・ロドゥクツイ・スフシェントウ・ロトニチェゴ・エドヴァルド・マルガンスキ式MDM-1フォックス型</t>
  </si>
  <si>
    <t>030001063</t>
  </si>
  <si>
    <t>02式P1型</t>
  </si>
  <si>
    <t>筑波式P1型</t>
  </si>
  <si>
    <t>PZL-シフィドニク式PW-5スムイク型</t>
  </si>
  <si>
    <t>EA300/LC型</t>
  </si>
  <si>
    <t>02式P改1型</t>
  </si>
  <si>
    <t>シュテメ式S10-VT型</t>
  </si>
  <si>
    <t>相模式S-3K-1型</t>
  </si>
  <si>
    <t>シャイベ式SE25C型</t>
  </si>
  <si>
    <t>序列は、「航空機の種類」－「型（Type）」－「式（Model）」</t>
    <rPh sb="0" eb="2">
      <t>ジョレツ</t>
    </rPh>
    <rPh sb="5" eb="8">
      <t>コウクウキ</t>
    </rPh>
    <rPh sb="9" eb="11">
      <t>シュルイ</t>
    </rPh>
    <rPh sb="14" eb="15">
      <t>カタ</t>
    </rPh>
    <rPh sb="24" eb="25">
      <t>シキ</t>
    </rPh>
    <phoneticPr fontId="3"/>
  </si>
  <si>
    <t>シャイベ式SF25C型</t>
  </si>
  <si>
    <t>スポルタビア式SF25C型</t>
  </si>
  <si>
    <t>シャイベ式SF25E型</t>
  </si>
  <si>
    <t>シャイベ式SF28Aタンデム・ファルケ型</t>
  </si>
  <si>
    <t>シュワイザー式SGS2-33A型</t>
  </si>
  <si>
    <t>鷹取式SH-18型</t>
  </si>
  <si>
    <t>010185035</t>
  </si>
  <si>
    <t>シェンプ・ヒルト式SHK-1型</t>
  </si>
  <si>
    <t>軽飛行機式SS-1型</t>
  </si>
  <si>
    <t>WSKスウィドニク式SZD-30ピラト型</t>
  </si>
  <si>
    <t>PZL-ビエルスコ式SZD-48-1型</t>
  </si>
  <si>
    <t>PZL-ビエルスコ式SZD-48型</t>
  </si>
  <si>
    <t>PZL-ビエルスコ式SZD-51-1ジュニア型</t>
  </si>
  <si>
    <t>PZL-ビエルスコ式SZD-55-1型</t>
  </si>
  <si>
    <t>ザクワデイ・スプシヨントウロットニットヴア・スポルトヴエゴ式SZD-9bisボシアンID型</t>
  </si>
  <si>
    <t>シェンプ・ヒルト式アーカスT型</t>
  </si>
  <si>
    <t>グローブ式アスティアーCS77型</t>
  </si>
  <si>
    <t>グローブ式アスティアーCS型</t>
  </si>
  <si>
    <t>朝日式駒鳥型</t>
  </si>
  <si>
    <t>03式コンドル1型</t>
  </si>
  <si>
    <r>
      <t>A38</t>
    </r>
    <r>
      <rPr>
        <sz val="11"/>
        <color theme="1"/>
        <rFont val="ＭＳ Ｐゴシック"/>
        <family val="3"/>
        <charset val="128"/>
      </rPr>
      <t>0-841型</t>
    </r>
    <rPh sb="8" eb="9">
      <t>ガタ</t>
    </rPh>
    <phoneticPr fontId="3"/>
  </si>
  <si>
    <t>A320/321</t>
  </si>
  <si>
    <t>ファブリカ・アビオーナ・イ・イエドリリッツァ・"ヤストレブ"・ブルシャッツ／シェンプ・ヒルト式スタンダード・シーラスG/81型</t>
  </si>
  <si>
    <t>グローブ／シェンプ・ヒルト式スタンダード・シーラス型</t>
  </si>
  <si>
    <t>シェンプ・ヒルト式スタンダード・シーラス型</t>
  </si>
  <si>
    <t>スリングスビー式スリングスビー・ケストレルT59A型</t>
  </si>
  <si>
    <t>SNセンターエア式センターエア101B型</t>
  </si>
  <si>
    <t>期末（年末）計数は「登録航空機数の推移（年次表）」と一致</t>
    <rPh sb="0" eb="2">
      <t>キマツ</t>
    </rPh>
    <rPh sb="3" eb="5">
      <t>ネンマツ</t>
    </rPh>
    <rPh sb="6" eb="8">
      <t>ケイスウ</t>
    </rPh>
    <rPh sb="26" eb="28">
      <t>イッチ</t>
    </rPh>
    <phoneticPr fontId="3"/>
  </si>
  <si>
    <t>ヴァレンティン式タイフーン17E型</t>
  </si>
  <si>
    <t>シェンプ・ヒルト式ディスカス2b型</t>
  </si>
  <si>
    <t>13</t>
  </si>
  <si>
    <t>シェンプ・ヒルト式ディスカス2cT型</t>
  </si>
  <si>
    <t>シェンプ・ヒルト式ディスカス2T型</t>
  </si>
  <si>
    <t>シェンプ・ヒルト式ディスカスb型</t>
  </si>
  <si>
    <t>オルリツァン／シェンプ・ヒルト式ディスカスCS型</t>
  </si>
  <si>
    <t>030076061</t>
  </si>
  <si>
    <t>シェンプ・ヒルト・V.L.式ディスカスCS型</t>
  </si>
  <si>
    <t>シェンプ・ヒルト式ディスカスCS型</t>
  </si>
  <si>
    <t>シェンプ・ヒルト式デュオ・ディスカス型</t>
  </si>
  <si>
    <t>霧ヶ峰式とび1型</t>
  </si>
  <si>
    <t>シェンプ・ヒルト式ニンバス3D型</t>
  </si>
  <si>
    <t>シェンプ・ヒルト式ニンバス4DM型</t>
  </si>
  <si>
    <t>山本式鳩型</t>
  </si>
  <si>
    <t>スポルタビア式フォルニエルRF4D型</t>
  </si>
  <si>
    <t>シェンプ・ヒルト式ベントゥス2cM型</t>
  </si>
  <si>
    <t>シェンプ・ヒルト式ベントゥスa型</t>
  </si>
  <si>
    <t>霧ヶ峰式やまどり2A型</t>
  </si>
  <si>
    <t>010074042</t>
  </si>
  <si>
    <t>2月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</si>
  <si>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</si>
  <si>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</si>
  <si>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7月</t>
    <rPh sb="1" eb="2">
      <t>ガツ</t>
    </rPh>
    <phoneticPr fontId="3"/>
  </si>
  <si>
    <t>010158032</t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</si>
  <si>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</si>
  <si>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</si>
  <si>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</si>
  <si>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</si>
  <si>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総数</t>
    <rPh sb="0" eb="2">
      <t>ソウスウ</t>
    </rPh>
    <phoneticPr fontId="3"/>
  </si>
  <si>
    <t>単発</t>
    <rPh sb="0" eb="2">
      <t>タンパツ</t>
    </rPh>
    <phoneticPr fontId="3"/>
  </si>
  <si>
    <t>レシプロ（ピストン）</t>
  </si>
  <si>
    <r>
      <rPr>
        <sz val="11"/>
        <color theme="1"/>
        <rFont val="ＭＳ Ｐゴシック"/>
        <family val="3"/>
        <charset val="128"/>
      </rPr>
      <t>0213</t>
    </r>
  </si>
  <si>
    <t>双発</t>
    <rPh sb="0" eb="2">
      <t>ソウハツ</t>
    </rPh>
    <phoneticPr fontId="3"/>
  </si>
  <si>
    <t>テキストロン・アビエーション式T206H型</t>
  </si>
  <si>
    <t>ルアグ式（ドルニエ式を含む）</t>
    <rPh sb="3" eb="4">
      <t>シキ</t>
    </rPh>
    <rPh sb="9" eb="10">
      <t>シキ</t>
    </rPh>
    <rPh sb="11" eb="12">
      <t>フク</t>
    </rPh>
    <phoneticPr fontId="3"/>
  </si>
  <si>
    <t>DHC-8</t>
  </si>
  <si>
    <t>ターボ・ジェット</t>
  </si>
  <si>
    <t>030126004</t>
  </si>
  <si>
    <t>B737</t>
  </si>
  <si>
    <t>CRJ</t>
  </si>
  <si>
    <t>多発</t>
    <rPh sb="0" eb="2">
      <t>タハツ</t>
    </rPh>
    <phoneticPr fontId="3"/>
  </si>
  <si>
    <t>B747</t>
  </si>
  <si>
    <t>ベル47</t>
  </si>
  <si>
    <t>ヒューズ269</t>
  </si>
  <si>
    <t>010075042</t>
  </si>
  <si>
    <t>タービン</t>
  </si>
  <si>
    <t>ベル206</t>
  </si>
  <si>
    <t>ロビンソンR66</t>
  </si>
  <si>
    <t>030102018</t>
  </si>
  <si>
    <t>3発</t>
    <rPh sb="1" eb="2">
      <t>パツ</t>
    </rPh>
    <phoneticPr fontId="3"/>
  </si>
  <si>
    <t>08</t>
  </si>
  <si>
    <t>020076019</t>
  </si>
  <si>
    <t>09</t>
  </si>
  <si>
    <t>16</t>
  </si>
  <si>
    <t>17</t>
  </si>
  <si>
    <t>030151035</t>
  </si>
  <si>
    <t>18</t>
  </si>
  <si>
    <t>19</t>
  </si>
  <si>
    <t>20</t>
  </si>
  <si>
    <t>21</t>
  </si>
  <si>
    <t>22</t>
  </si>
  <si>
    <t>24</t>
  </si>
  <si>
    <t>25</t>
  </si>
  <si>
    <t>29</t>
  </si>
  <si>
    <t>30</t>
  </si>
  <si>
    <t>31</t>
  </si>
  <si>
    <t>区分コード</t>
    <rPh sb="0" eb="2">
      <t>クブン</t>
    </rPh>
    <phoneticPr fontId="3"/>
  </si>
  <si>
    <t>010207052</t>
  </si>
  <si>
    <t>型式のうち、「型（Type）」を表すコード</t>
    <rPh sb="0" eb="2">
      <t>カタシキ</t>
    </rPh>
    <rPh sb="7" eb="8">
      <t>カタ</t>
    </rPh>
    <rPh sb="16" eb="17">
      <t>アラワ</t>
    </rPh>
    <phoneticPr fontId="3"/>
  </si>
  <si>
    <t>動力区分を表すコード</t>
    <rPh sb="0" eb="2">
      <t>ドウリョク</t>
    </rPh>
    <rPh sb="2" eb="4">
      <t>クブン</t>
    </rPh>
    <rPh sb="5" eb="6">
      <t>アラワ</t>
    </rPh>
    <phoneticPr fontId="3"/>
  </si>
  <si>
    <t>2桁</t>
    <rPh sb="1" eb="2">
      <t>ケタ</t>
    </rPh>
    <phoneticPr fontId="3"/>
  </si>
  <si>
    <t>4桁</t>
    <rPh sb="1" eb="2">
      <t>ケタ</t>
    </rPh>
    <phoneticPr fontId="3"/>
  </si>
  <si>
    <t>名称</t>
    <rPh sb="0" eb="2">
      <t>メイショウ</t>
    </rPh>
    <phoneticPr fontId="3"/>
  </si>
  <si>
    <t>形式</t>
    <rPh sb="0" eb="2">
      <t>ケイシキ</t>
    </rPh>
    <phoneticPr fontId="3"/>
  </si>
  <si>
    <t>説明</t>
    <rPh sb="0" eb="2">
      <t>セツメイ</t>
    </rPh>
    <phoneticPr fontId="3"/>
  </si>
  <si>
    <t>上2桁＝動力、下2桁＝動力機関の数</t>
  </si>
  <si>
    <t>0001から始まる連番</t>
  </si>
  <si>
    <t>同名の型でコードが異なる場合、設計が異なる機体であることを表す</t>
    <rPh sb="0" eb="1">
      <t>ドウ</t>
    </rPh>
    <rPh sb="1" eb="2">
      <t>メイ</t>
    </rPh>
    <rPh sb="3" eb="4">
      <t>カタ</t>
    </rPh>
    <rPh sb="9" eb="10">
      <t>コト</t>
    </rPh>
    <rPh sb="12" eb="14">
      <t>バアイ</t>
    </rPh>
    <rPh sb="15" eb="17">
      <t>セッケイ</t>
    </rPh>
    <rPh sb="18" eb="19">
      <t>コト</t>
    </rPh>
    <rPh sb="21" eb="23">
      <t>キタイ</t>
    </rPh>
    <rPh sb="29" eb="30">
      <t>アラワ</t>
    </rPh>
    <phoneticPr fontId="3"/>
  </si>
  <si>
    <t>型(Type）コード</t>
    <rPh sb="0" eb="1">
      <t>カタ</t>
    </rPh>
    <phoneticPr fontId="3"/>
  </si>
  <si>
    <t>010064042</t>
  </si>
  <si>
    <t>航空機の種類ごとに[0001]からの連番を設定</t>
    <rPh sb="0" eb="3">
      <t>コウクウキ</t>
    </rPh>
    <rPh sb="4" eb="6">
      <t>シュルイ</t>
    </rPh>
    <rPh sb="18" eb="20">
      <t>レンバン</t>
    </rPh>
    <rPh sb="21" eb="23">
      <t>セッテイ</t>
    </rPh>
    <phoneticPr fontId="3"/>
  </si>
  <si>
    <t>式（Model）コード</t>
    <rPh sb="0" eb="1">
      <t>シキ</t>
    </rPh>
    <phoneticPr fontId="3"/>
  </si>
  <si>
    <t>種類コード</t>
    <rPh sb="0" eb="2">
      <t>シュルイ</t>
    </rPh>
    <phoneticPr fontId="3"/>
  </si>
  <si>
    <t>種類CD</t>
    <rPh sb="0" eb="2">
      <t>シュルイ</t>
    </rPh>
    <phoneticPr fontId="8"/>
  </si>
  <si>
    <t>種類</t>
    <rPh sb="0" eb="2">
      <t>シュルイ</t>
    </rPh>
    <phoneticPr fontId="3"/>
  </si>
  <si>
    <t>スポルティニー・アビアチャ・エル・コ式</t>
    <rPh sb="18" eb="19">
      <t>シキ</t>
    </rPh>
    <phoneticPr fontId="3"/>
  </si>
  <si>
    <t>飛行機、回転翼航空機に設定</t>
  </si>
  <si>
    <t>010303,04</t>
  </si>
  <si>
    <t>020101</t>
  </si>
  <si>
    <t>020402</t>
  </si>
  <si>
    <t>030999</t>
  </si>
  <si>
    <t>040999</t>
  </si>
  <si>
    <t>集計用CD1</t>
    <rPh sb="0" eb="2">
      <t>シュウケイ</t>
    </rPh>
    <rPh sb="2" eb="3">
      <t>ヨウ</t>
    </rPh>
    <phoneticPr fontId="3"/>
  </si>
  <si>
    <t>集計用CD2</t>
    <rPh sb="0" eb="2">
      <t>シュウケイ</t>
    </rPh>
    <rPh sb="2" eb="3">
      <t>ヨウ</t>
    </rPh>
    <phoneticPr fontId="3"/>
  </si>
  <si>
    <t>代表的な型式</t>
    <rPh sb="0" eb="2">
      <t>ダイヒョウ</t>
    </rPh>
    <rPh sb="2" eb="3">
      <t>テキ</t>
    </rPh>
    <rPh sb="4" eb="6">
      <t>カタシキ</t>
    </rPh>
    <phoneticPr fontId="3"/>
  </si>
  <si>
    <t>010001007</t>
  </si>
  <si>
    <t>020009013</t>
  </si>
  <si>
    <t>010002055</t>
  </si>
  <si>
    <t>EC130T2型</t>
    <rPh sb="7" eb="8">
      <t>ガタ</t>
    </rPh>
    <phoneticPr fontId="3"/>
  </si>
  <si>
    <t>030199028</t>
  </si>
  <si>
    <t>010003021</t>
  </si>
  <si>
    <t>010004021</t>
  </si>
  <si>
    <t>010005021</t>
  </si>
  <si>
    <t>010006021</t>
  </si>
  <si>
    <t>010007021</t>
  </si>
  <si>
    <t>010008021</t>
  </si>
  <si>
    <t>010010021</t>
  </si>
  <si>
    <t>010011021</t>
  </si>
  <si>
    <t>010012021</t>
  </si>
  <si>
    <t>010220057</t>
  </si>
  <si>
    <t>010089005</t>
  </si>
  <si>
    <t>010014021</t>
  </si>
  <si>
    <t>月末時点で登録のある航空機の機数を、航空機の種類及び型式別に掲載</t>
    <rPh sb="0" eb="2">
      <t>ゲツマツ</t>
    </rPh>
    <rPh sb="2" eb="4">
      <t>ジテン</t>
    </rPh>
    <rPh sb="5" eb="7">
      <t>トウロク</t>
    </rPh>
    <rPh sb="10" eb="13">
      <t>コウクウキ</t>
    </rPh>
    <rPh sb="14" eb="16">
      <t>キスウ</t>
    </rPh>
    <rPh sb="18" eb="21">
      <t>コウクウキ</t>
    </rPh>
    <rPh sb="22" eb="24">
      <t>シュルイ</t>
    </rPh>
    <rPh sb="24" eb="25">
      <t>オヨ</t>
    </rPh>
    <rPh sb="26" eb="28">
      <t>カタシキ</t>
    </rPh>
    <rPh sb="28" eb="29">
      <t>ベツ</t>
    </rPh>
    <rPh sb="30" eb="32">
      <t>ケイサイ</t>
    </rPh>
    <phoneticPr fontId="3"/>
  </si>
  <si>
    <t>010016021</t>
  </si>
  <si>
    <t>010018021</t>
  </si>
  <si>
    <t>010022021</t>
  </si>
  <si>
    <t>010024021</t>
  </si>
  <si>
    <t>010025021</t>
  </si>
  <si>
    <t>010028021</t>
  </si>
  <si>
    <t>030092051</t>
  </si>
  <si>
    <t>010030021</t>
  </si>
  <si>
    <t>010031021</t>
  </si>
  <si>
    <t>010067042</t>
  </si>
  <si>
    <t>010032021</t>
  </si>
  <si>
    <t>010033034</t>
  </si>
  <si>
    <t>010034034</t>
  </si>
  <si>
    <t>010038021</t>
  </si>
  <si>
    <t>010040021</t>
  </si>
  <si>
    <t>010041021</t>
  </si>
  <si>
    <t>010042034</t>
  </si>
  <si>
    <t>010048043</t>
  </si>
  <si>
    <t>010051001</t>
  </si>
  <si>
    <t>010052021</t>
  </si>
  <si>
    <t>010053051</t>
  </si>
  <si>
    <t>010054021</t>
  </si>
  <si>
    <t>010055021</t>
  </si>
  <si>
    <t>010057021</t>
  </si>
  <si>
    <t>010058021</t>
  </si>
  <si>
    <t>020004017</t>
  </si>
  <si>
    <t>010061021</t>
  </si>
  <si>
    <t>010063042</t>
  </si>
  <si>
    <t>030028010</t>
  </si>
  <si>
    <t>010066042</t>
  </si>
  <si>
    <t>030052036</t>
  </si>
  <si>
    <t>010068042</t>
  </si>
  <si>
    <t>010070042</t>
  </si>
  <si>
    <t>010072042</t>
  </si>
  <si>
    <t>040002003</t>
  </si>
  <si>
    <t>010076042</t>
  </si>
  <si>
    <t>030178048</t>
  </si>
  <si>
    <t>010077042</t>
  </si>
  <si>
    <t>010078042</t>
  </si>
  <si>
    <t>010079008</t>
  </si>
  <si>
    <t>010080003</t>
  </si>
  <si>
    <t>010082034</t>
  </si>
  <si>
    <t>010083021</t>
  </si>
  <si>
    <t>010084016</t>
  </si>
  <si>
    <t>010085034</t>
  </si>
  <si>
    <t>010088034</t>
  </si>
  <si>
    <t>010090006</t>
  </si>
  <si>
    <t>010092006</t>
  </si>
  <si>
    <t>010093006</t>
  </si>
  <si>
    <t>010095006</t>
  </si>
  <si>
    <t>010096034</t>
  </si>
  <si>
    <t>010097034</t>
  </si>
  <si>
    <t>010098042</t>
  </si>
  <si>
    <t>010099012</t>
  </si>
  <si>
    <t>010100034</t>
  </si>
  <si>
    <t>010149046</t>
  </si>
  <si>
    <t>010101034</t>
  </si>
  <si>
    <t>010102034</t>
  </si>
  <si>
    <t>010217006</t>
  </si>
  <si>
    <t>010103034</t>
  </si>
  <si>
    <t>010214006</t>
  </si>
  <si>
    <t>010106034</t>
  </si>
  <si>
    <t>010117044</t>
  </si>
  <si>
    <t>010107034</t>
  </si>
  <si>
    <t>010108044</t>
  </si>
  <si>
    <t>010113031</t>
  </si>
  <si>
    <t>010114028</t>
  </si>
  <si>
    <t>010115044</t>
  </si>
  <si>
    <t>010118044</t>
  </si>
  <si>
    <t>020070003</t>
  </si>
  <si>
    <t>010119030</t>
  </si>
  <si>
    <t>010120053</t>
  </si>
  <si>
    <t>010124034</t>
  </si>
  <si>
    <t>010125009</t>
  </si>
  <si>
    <t>010126009</t>
  </si>
  <si>
    <t>010127009</t>
  </si>
  <si>
    <t>010129010</t>
  </si>
  <si>
    <t>010130010</t>
  </si>
  <si>
    <t>030167031</t>
  </si>
  <si>
    <t>010131034</t>
  </si>
  <si>
    <t>030090068</t>
  </si>
  <si>
    <t>010132034</t>
  </si>
  <si>
    <t>010133039</t>
  </si>
  <si>
    <t>020001011</t>
  </si>
  <si>
    <t>010134039</t>
  </si>
  <si>
    <t>010136038</t>
  </si>
  <si>
    <t>010137015</t>
  </si>
  <si>
    <t>010138034</t>
  </si>
  <si>
    <t>010138043</t>
  </si>
  <si>
    <t>010140012</t>
  </si>
  <si>
    <t>スポルティニー・アビアチャ・エル・コ式LAK-17BT型</t>
  </si>
  <si>
    <t>010141032</t>
  </si>
  <si>
    <t>010143054</t>
  </si>
  <si>
    <t>030080061</t>
  </si>
  <si>
    <t>010144047</t>
  </si>
  <si>
    <t>010145047</t>
  </si>
  <si>
    <t>010146047</t>
  </si>
  <si>
    <t>010147048</t>
  </si>
  <si>
    <t>010150049</t>
  </si>
  <si>
    <t>010151022</t>
  </si>
  <si>
    <t>010153004</t>
  </si>
  <si>
    <t>010155021</t>
  </si>
  <si>
    <t>020025005</t>
  </si>
  <si>
    <t>010156032</t>
  </si>
  <si>
    <t>010160032</t>
  </si>
  <si>
    <t>010161032</t>
  </si>
  <si>
    <t>010162032</t>
  </si>
  <si>
    <t>010163032</t>
  </si>
  <si>
    <t>010164032</t>
  </si>
  <si>
    <t>・型式コードの読み方</t>
    <rPh sb="1" eb="3">
      <t>カタシキ</t>
    </rPh>
    <rPh sb="7" eb="8">
      <t>ヨ</t>
    </rPh>
    <rPh sb="9" eb="10">
      <t>カタ</t>
    </rPh>
    <phoneticPr fontId="3"/>
  </si>
  <si>
    <t>010165032</t>
  </si>
  <si>
    <t>010166032</t>
  </si>
  <si>
    <t>010168032</t>
  </si>
  <si>
    <t>010174032</t>
  </si>
  <si>
    <t>010175032</t>
  </si>
  <si>
    <t>レシプロ（ピストン）多発</t>
    <rPh sb="10" eb="12">
      <t>タハツ</t>
    </rPh>
    <phoneticPr fontId="3"/>
  </si>
  <si>
    <t>010176032</t>
  </si>
  <si>
    <t>010177032</t>
  </si>
  <si>
    <t>010178032</t>
  </si>
  <si>
    <t>010179032</t>
  </si>
  <si>
    <t>010180032</t>
  </si>
  <si>
    <t>010181027</t>
  </si>
  <si>
    <t>010182036</t>
  </si>
  <si>
    <t>010184035</t>
  </si>
  <si>
    <t>010186035</t>
  </si>
  <si>
    <t>010190018</t>
  </si>
  <si>
    <t>010192019</t>
  </si>
  <si>
    <t>010193019</t>
  </si>
  <si>
    <t>040001001</t>
  </si>
  <si>
    <t>010195021</t>
  </si>
  <si>
    <t>010198021</t>
  </si>
  <si>
    <t>010199023</t>
  </si>
  <si>
    <t>010202023</t>
  </si>
  <si>
    <t>010203023</t>
  </si>
  <si>
    <t>010205021</t>
  </si>
  <si>
    <t>010209011</t>
  </si>
  <si>
    <t>010210021</t>
  </si>
  <si>
    <t>010211032</t>
  </si>
  <si>
    <t>020038021</t>
  </si>
  <si>
    <t>020002015</t>
  </si>
  <si>
    <t>020003015</t>
  </si>
  <si>
    <t>020005017</t>
  </si>
  <si>
    <t>020006017</t>
  </si>
  <si>
    <t>020007017</t>
  </si>
  <si>
    <t>020008017</t>
  </si>
  <si>
    <t>020010012</t>
  </si>
  <si>
    <t>020014005</t>
  </si>
  <si>
    <t>020015013</t>
  </si>
  <si>
    <t>030181081</t>
  </si>
  <si>
    <t>020016017</t>
  </si>
  <si>
    <t>030090051</t>
  </si>
  <si>
    <t>020017017</t>
  </si>
  <si>
    <t>020018017</t>
  </si>
  <si>
    <t>020019017</t>
  </si>
  <si>
    <t>020020017</t>
  </si>
  <si>
    <t>020022009</t>
  </si>
  <si>
    <t>020023009</t>
  </si>
  <si>
    <t>020024009</t>
  </si>
  <si>
    <t>020028003</t>
  </si>
  <si>
    <t>020029003</t>
  </si>
  <si>
    <t>020030003</t>
  </si>
  <si>
    <t>020031002</t>
  </si>
  <si>
    <t>030059054</t>
  </si>
  <si>
    <t>020033021</t>
  </si>
  <si>
    <t>020034021</t>
  </si>
  <si>
    <t>020035002</t>
  </si>
  <si>
    <t>020035021</t>
  </si>
  <si>
    <t>020036002</t>
  </si>
  <si>
    <t>020037002</t>
  </si>
  <si>
    <t>020037021</t>
  </si>
  <si>
    <t>030154008</t>
  </si>
  <si>
    <t>020038002</t>
  </si>
  <si>
    <t>020038004</t>
  </si>
  <si>
    <t>020041021</t>
  </si>
  <si>
    <t>020042002</t>
  </si>
  <si>
    <t>020045002</t>
  </si>
  <si>
    <t>020047003</t>
  </si>
  <si>
    <t>020048003</t>
  </si>
  <si>
    <t>020049003</t>
  </si>
  <si>
    <t>020052008</t>
  </si>
  <si>
    <t>020053008</t>
  </si>
  <si>
    <t>020054008</t>
  </si>
  <si>
    <t>020057020</t>
  </si>
  <si>
    <t>020058021</t>
  </si>
  <si>
    <t>020059021</t>
  </si>
  <si>
    <t>020060021</t>
  </si>
  <si>
    <t>020061004</t>
  </si>
  <si>
    <t>020061021</t>
  </si>
  <si>
    <t>020062021</t>
  </si>
  <si>
    <t>020064021</t>
  </si>
  <si>
    <t>020065021</t>
  </si>
  <si>
    <t>010216024</t>
  </si>
  <si>
    <t>020068021</t>
  </si>
  <si>
    <t>テキストロン・アビエーション式C90GTi型</t>
  </si>
  <si>
    <t>020069004</t>
  </si>
  <si>
    <t>020069021</t>
  </si>
  <si>
    <t>020071005</t>
  </si>
  <si>
    <t>020072006</t>
  </si>
  <si>
    <t>020073007</t>
  </si>
  <si>
    <t>020074001</t>
  </si>
  <si>
    <t>020074018</t>
  </si>
  <si>
    <t>020075019</t>
  </si>
  <si>
    <t>020077022</t>
  </si>
  <si>
    <t>020080022</t>
  </si>
  <si>
    <t>020082022</t>
  </si>
  <si>
    <t>020084010</t>
  </si>
  <si>
    <t>020085010</t>
  </si>
  <si>
    <t>010303</t>
  </si>
  <si>
    <t>020102</t>
  </si>
  <si>
    <t>・組合せの順列は任意に設定可能（例えば、「種類」＋「式（Model）」＋「型(Type）」などでも一意なコードとして使用できる）</t>
    <rPh sb="1" eb="3">
      <t>クミアワ</t>
    </rPh>
    <rPh sb="5" eb="7">
      <t>ジュンレツ</t>
    </rPh>
    <rPh sb="8" eb="10">
      <t>ニンイ</t>
    </rPh>
    <rPh sb="11" eb="13">
      <t>セッテイ</t>
    </rPh>
    <rPh sb="13" eb="15">
      <t>カノウ</t>
    </rPh>
    <rPh sb="16" eb="17">
      <t>タト</t>
    </rPh>
    <rPh sb="21" eb="23">
      <t>シュルイ</t>
    </rPh>
    <rPh sb="26" eb="27">
      <t>シキ</t>
    </rPh>
    <rPh sb="37" eb="38">
      <t>カタ</t>
    </rPh>
    <rPh sb="49" eb="51">
      <t>イチイ</t>
    </rPh>
    <rPh sb="58" eb="60">
      <t>シヨウ</t>
    </rPh>
    <phoneticPr fontId="3"/>
  </si>
  <si>
    <t>　　例：[010010001] → [010001001]</t>
    <rPh sb="2" eb="3">
      <t>レイ</t>
    </rPh>
    <phoneticPr fontId="3"/>
  </si>
  <si>
    <t>　　式（Model）は製造（完成）時の型式証明保有者名称を設定するため、メーカーの買収などでしばしば変わるが、型（Type）はメーカーの買収などでも変わらないため</t>
    <rPh sb="2" eb="3">
      <t>シキ</t>
    </rPh>
    <rPh sb="11" eb="13">
      <t>セイゾウ</t>
    </rPh>
    <rPh sb="14" eb="16">
      <t>カンセイ</t>
    </rPh>
    <rPh sb="17" eb="18">
      <t>ジ</t>
    </rPh>
    <rPh sb="19" eb="21">
      <t>カタシキ</t>
    </rPh>
    <rPh sb="21" eb="23">
      <t>ショウメイ</t>
    </rPh>
    <rPh sb="23" eb="26">
      <t>ホユウシャ</t>
    </rPh>
    <rPh sb="26" eb="28">
      <t>メイショウ</t>
    </rPh>
    <rPh sb="29" eb="31">
      <t>セッテイ</t>
    </rPh>
    <rPh sb="41" eb="43">
      <t>バイシュウ</t>
    </rPh>
    <rPh sb="50" eb="51">
      <t>カ</t>
    </rPh>
    <rPh sb="55" eb="56">
      <t>カタ</t>
    </rPh>
    <rPh sb="68" eb="70">
      <t>バイシュウ</t>
    </rPh>
    <rPh sb="74" eb="75">
      <t>カ</t>
    </rPh>
    <phoneticPr fontId="3"/>
  </si>
  <si>
    <t>集計表</t>
    <rPh sb="0" eb="3">
      <t>シュウケイヒョウ</t>
    </rPh>
    <phoneticPr fontId="3"/>
  </si>
  <si>
    <t>初級滑空機の一部は式名の登録がないため[999（式名なし）]を設定</t>
    <rPh sb="0" eb="2">
      <t>ショキュウ</t>
    </rPh>
    <rPh sb="2" eb="5">
      <t>カックウキ</t>
    </rPh>
    <rPh sb="6" eb="8">
      <t>イチブ</t>
    </rPh>
    <rPh sb="9" eb="11">
      <t>シキメイ</t>
    </rPh>
    <rPh sb="12" eb="14">
      <t>トウロク</t>
    </rPh>
    <rPh sb="24" eb="26">
      <t>シキメイ</t>
    </rPh>
    <rPh sb="31" eb="33">
      <t>セッテイ</t>
    </rPh>
    <phoneticPr fontId="3"/>
  </si>
  <si>
    <t>「集計表」用のコードは非表示に設定（k,l列）</t>
    <rPh sb="1" eb="4">
      <t>シュウケイヒョウ</t>
    </rPh>
    <rPh sb="5" eb="6">
      <t>ヨウ</t>
    </rPh>
    <rPh sb="11" eb="14">
      <t>ヒヒョウジ</t>
    </rPh>
    <rPh sb="15" eb="17">
      <t>セッテイ</t>
    </rPh>
    <rPh sb="21" eb="22">
      <t>レツ</t>
    </rPh>
    <phoneticPr fontId="3"/>
  </si>
  <si>
    <t>コードテーブル</t>
  </si>
  <si>
    <t>030003005</t>
  </si>
  <si>
    <t>030004012</t>
  </si>
  <si>
    <t>030007053</t>
  </si>
  <si>
    <t>030007070</t>
  </si>
  <si>
    <t>030007072</t>
  </si>
  <si>
    <t>030007074</t>
  </si>
  <si>
    <t>030009063</t>
  </si>
  <si>
    <t>030010071</t>
  </si>
  <si>
    <t>030011012</t>
  </si>
  <si>
    <t>030013063</t>
  </si>
  <si>
    <t>030014003</t>
  </si>
  <si>
    <t>030016013</t>
  </si>
  <si>
    <t>030018079</t>
  </si>
  <si>
    <t>030020011</t>
  </si>
  <si>
    <t>030021006</t>
  </si>
  <si>
    <t>030022070</t>
  </si>
  <si>
    <t>030024016</t>
  </si>
  <si>
    <t>030025018</t>
  </si>
  <si>
    <t>030026018</t>
  </si>
  <si>
    <t>030030018</t>
  </si>
  <si>
    <t>030031018</t>
  </si>
  <si>
    <t>030032018</t>
  </si>
  <si>
    <t>030034018</t>
  </si>
  <si>
    <t>030035018</t>
  </si>
  <si>
    <t>030038018</t>
  </si>
  <si>
    <t>030039018</t>
  </si>
  <si>
    <t>030040018</t>
  </si>
  <si>
    <t>030041018</t>
  </si>
  <si>
    <t>030044018</t>
  </si>
  <si>
    <t>030045018</t>
  </si>
  <si>
    <t>030049060</t>
  </si>
  <si>
    <t>030050050</t>
  </si>
  <si>
    <t>030051012</t>
  </si>
  <si>
    <t>030054054</t>
  </si>
  <si>
    <t>030055022</t>
  </si>
  <si>
    <t>030058054</t>
  </si>
  <si>
    <t>030059030</t>
  </si>
  <si>
    <t>030060023</t>
  </si>
  <si>
    <t>030062030</t>
  </si>
  <si>
    <t>030064054</t>
  </si>
  <si>
    <t>030065034</t>
  </si>
  <si>
    <t>030067034</t>
  </si>
  <si>
    <t>030069034</t>
  </si>
  <si>
    <r>
      <t>02</t>
    </r>
    <r>
      <rPr>
        <sz val="11"/>
        <color theme="1"/>
        <rFont val="ＭＳ Ｐゴシック"/>
        <family val="3"/>
        <charset val="128"/>
      </rPr>
      <t>25</t>
    </r>
  </si>
  <si>
    <t>030072041</t>
  </si>
  <si>
    <t>030073061</t>
  </si>
  <si>
    <t>030075061</t>
  </si>
  <si>
    <t>030077061</t>
  </si>
  <si>
    <t>030078061</t>
  </si>
  <si>
    <t>030082061</t>
  </si>
  <si>
    <t>030083061</t>
  </si>
  <si>
    <t>ソカタ式TBM700型</t>
  </si>
  <si>
    <t>030084061</t>
  </si>
  <si>
    <t>030085061</t>
  </si>
  <si>
    <t>030089068</t>
  </si>
  <si>
    <t>030091051</t>
  </si>
  <si>
    <t>030093051</t>
  </si>
  <si>
    <t>030095020</t>
  </si>
  <si>
    <t>030096021</t>
  </si>
  <si>
    <t>030100049</t>
  </si>
  <si>
    <t>030101026</t>
  </si>
  <si>
    <t>030104018</t>
  </si>
  <si>
    <t>030105032</t>
  </si>
  <si>
    <t>030108078</t>
  </si>
  <si>
    <t>030110080</t>
  </si>
  <si>
    <t>030198028</t>
  </si>
  <si>
    <t>030112080</t>
  </si>
  <si>
    <t>010058029</t>
  </si>
  <si>
    <t>030114080</t>
  </si>
  <si>
    <t>030115080</t>
  </si>
  <si>
    <t>030116080</t>
  </si>
  <si>
    <t>030117080</t>
  </si>
  <si>
    <t>030118080</t>
  </si>
  <si>
    <t>030119080</t>
  </si>
  <si>
    <t>030120080</t>
  </si>
  <si>
    <t>030121055</t>
  </si>
  <si>
    <t>030122039</t>
  </si>
  <si>
    <t>030124001</t>
  </si>
  <si>
    <t>030130007</t>
  </si>
  <si>
    <t>030131001</t>
  </si>
  <si>
    <t>030132047</t>
  </si>
  <si>
    <t>030133044</t>
  </si>
  <si>
    <t>030134037</t>
  </si>
  <si>
    <t>030135073</t>
  </si>
  <si>
    <t>030137073</t>
  </si>
  <si>
    <t>030138042</t>
  </si>
  <si>
    <t>030139047</t>
  </si>
  <si>
    <t>030143046</t>
  </si>
  <si>
    <t>030146045</t>
  </si>
  <si>
    <t>030147052</t>
  </si>
  <si>
    <t>030148052</t>
  </si>
  <si>
    <t>030149041</t>
  </si>
  <si>
    <t>030152015</t>
  </si>
  <si>
    <t>72-212A型</t>
  </si>
  <si>
    <t>030153008</t>
  </si>
  <si>
    <t>030156008</t>
  </si>
  <si>
    <t>030157008</t>
  </si>
  <si>
    <t>030158008</t>
  </si>
  <si>
    <t>030160048</t>
  </si>
  <si>
    <t>030161041</t>
  </si>
  <si>
    <t>030163034</t>
  </si>
  <si>
    <t>030164034</t>
  </si>
  <si>
    <t>030165056</t>
  </si>
  <si>
    <t>030166067</t>
  </si>
  <si>
    <t>030168041</t>
  </si>
  <si>
    <t>030173034</t>
  </si>
  <si>
    <t>030179048</t>
  </si>
  <si>
    <t>030184034</t>
  </si>
  <si>
    <t>030186041</t>
  </si>
  <si>
    <t>030187041</t>
  </si>
  <si>
    <t>030188041</t>
  </si>
  <si>
    <t>030193041</t>
  </si>
  <si>
    <t>030194028</t>
  </si>
  <si>
    <t>030195041</t>
  </si>
  <si>
    <t>030197041</t>
  </si>
  <si>
    <t>030201074</t>
  </si>
  <si>
    <t>030202047</t>
  </si>
  <si>
    <t>030203047</t>
  </si>
  <si>
    <t>030205041</t>
  </si>
  <si>
    <t>030207041</t>
  </si>
  <si>
    <t>030208041</t>
  </si>
  <si>
    <t>030210059</t>
  </si>
  <si>
    <t>040003002</t>
  </si>
  <si>
    <t>エンブラエル式ERJ190-100STD型</t>
  </si>
  <si>
    <t>020047014</t>
  </si>
  <si>
    <t>0214</t>
  </si>
  <si>
    <t>0215</t>
  </si>
  <si>
    <t>エアバス式A320-271N型</t>
    <rPh sb="4" eb="5">
      <t>シキ</t>
    </rPh>
    <rPh sb="14" eb="15">
      <t>カタ</t>
    </rPh>
    <phoneticPr fontId="3"/>
  </si>
  <si>
    <t>レオナルド式</t>
    <rPh sb="5" eb="6">
      <t>シキ</t>
    </rPh>
    <phoneticPr fontId="3"/>
  </si>
  <si>
    <t>020049023</t>
  </si>
  <si>
    <t>010061029</t>
  </si>
  <si>
    <t>010138029</t>
  </si>
  <si>
    <t>「型式一覧」の集計表</t>
    <rPh sb="1" eb="3">
      <t>カタシキ</t>
    </rPh>
    <rPh sb="3" eb="5">
      <t>イチラン</t>
    </rPh>
    <rPh sb="7" eb="10">
      <t>シュウケイヒョウ</t>
    </rPh>
    <phoneticPr fontId="3"/>
  </si>
  <si>
    <t>型式一覧</t>
    <rPh sb="0" eb="2">
      <t>カタシキ</t>
    </rPh>
    <rPh sb="2" eb="4">
      <t>イチラン</t>
    </rPh>
    <phoneticPr fontId="3"/>
  </si>
  <si>
    <t>・各月末時点で登録のある型式コードは、「型式一覧」にすべて掲載しているので、組合せ順列を変える場合は、当該コードの順列を変えること</t>
    <rPh sb="1" eb="2">
      <t>カク</t>
    </rPh>
    <rPh sb="2" eb="4">
      <t>ゲツマツ</t>
    </rPh>
    <rPh sb="4" eb="6">
      <t>ジテン</t>
    </rPh>
    <rPh sb="7" eb="9">
      <t>トウロク</t>
    </rPh>
    <rPh sb="12" eb="14">
      <t>カタシキ</t>
    </rPh>
    <rPh sb="20" eb="22">
      <t>カタシキ</t>
    </rPh>
    <rPh sb="22" eb="24">
      <t>イチラン</t>
    </rPh>
    <rPh sb="29" eb="31">
      <t>ケイサイ</t>
    </rPh>
    <rPh sb="38" eb="40">
      <t>クミアワ</t>
    </rPh>
    <rPh sb="41" eb="43">
      <t>ジュンレツ</t>
    </rPh>
    <rPh sb="44" eb="45">
      <t>カ</t>
    </rPh>
    <rPh sb="47" eb="49">
      <t>バアイ</t>
    </rPh>
    <rPh sb="51" eb="53">
      <t>トウガイ</t>
    </rPh>
    <rPh sb="57" eb="59">
      <t>ジュンレツ</t>
    </rPh>
    <rPh sb="60" eb="61">
      <t>カ</t>
    </rPh>
    <phoneticPr fontId="3"/>
  </si>
  <si>
    <t>スカイシップ500型</t>
  </si>
  <si>
    <t>スカイシップ600型</t>
  </si>
  <si>
    <t>DA40NG型</t>
  </si>
  <si>
    <t>レオナルド式AW109SP型</t>
    <rPh sb="5" eb="6">
      <t>シキ</t>
    </rPh>
    <rPh sb="13" eb="14">
      <t>カタ</t>
    </rPh>
    <phoneticPr fontId="3"/>
  </si>
  <si>
    <t>010040029</t>
  </si>
  <si>
    <t>テキストロン・アビエーション式208型</t>
  </si>
  <si>
    <t>ダッソー・アビエーション式ファルコン2000EX型</t>
  </si>
  <si>
    <t>エアバス式A321-272N型</t>
    <rPh sb="4" eb="5">
      <t>シキ</t>
    </rPh>
    <rPh sb="14" eb="15">
      <t>カタ</t>
    </rPh>
    <phoneticPr fontId="3"/>
  </si>
  <si>
    <t>アーカス型</t>
  </si>
  <si>
    <t>030212041</t>
  </si>
  <si>
    <t>シェンプ・ヒルト式アーカス型</t>
  </si>
  <si>
    <t>010057029</t>
  </si>
  <si>
    <r>
      <rPr>
        <sz val="11"/>
        <color theme="1"/>
        <rFont val="ＭＳ Ｐゴシック"/>
        <family val="3"/>
        <charset val="128"/>
      </rPr>
      <t>0091</t>
    </r>
  </si>
  <si>
    <t>020091017</t>
  </si>
  <si>
    <t>010226042</t>
  </si>
  <si>
    <t>ベル式505型</t>
  </si>
  <si>
    <t>TBM700型</t>
  </si>
  <si>
    <r>
      <t>A</t>
    </r>
    <r>
      <rPr>
        <sz val="11"/>
        <color theme="1"/>
        <rFont val="ＭＳ Ｐゴシック"/>
        <family val="3"/>
        <charset val="128"/>
      </rPr>
      <t>109S型</t>
    </r>
    <rPh sb="5" eb="6">
      <t>ガタ</t>
    </rPh>
    <phoneticPr fontId="3"/>
  </si>
  <si>
    <t>レオナルド式A109S型</t>
    <rPh sb="5" eb="6">
      <t>シキ</t>
    </rPh>
    <rPh sb="11" eb="12">
      <t>カタ</t>
    </rPh>
    <phoneticPr fontId="3"/>
  </si>
  <si>
    <t>0219</t>
  </si>
  <si>
    <t>0220</t>
  </si>
  <si>
    <t>カブクラフターズ式</t>
    <rPh sb="8" eb="9">
      <t>シキ</t>
    </rPh>
    <phoneticPr fontId="3"/>
  </si>
  <si>
    <r>
      <t>L</t>
    </r>
    <r>
      <rPr>
        <sz val="11"/>
        <color theme="1"/>
        <rFont val="ＭＳ Ｐゴシック"/>
        <family val="3"/>
        <charset val="128"/>
      </rPr>
      <t>AK-17BT型</t>
    </r>
    <rPh sb="8" eb="9">
      <t>カタ</t>
    </rPh>
    <phoneticPr fontId="3"/>
  </si>
  <si>
    <t>082</t>
  </si>
  <si>
    <t>KM-2D型</t>
  </si>
  <si>
    <t>富士重工式KM-2D型</t>
    <rPh sb="0" eb="2">
      <t>フジ</t>
    </rPh>
    <rPh sb="2" eb="4">
      <t>ジュウコウ</t>
    </rPh>
    <rPh sb="4" eb="5">
      <t>シキ</t>
    </rPh>
    <rPh sb="10" eb="11">
      <t>ガタ</t>
    </rPh>
    <phoneticPr fontId="3"/>
  </si>
  <si>
    <t>テキストロン・アビエーション式525型</t>
  </si>
  <si>
    <t>カブクラフターズ式CC19-180型</t>
  </si>
  <si>
    <r>
      <rPr>
        <sz val="11"/>
        <color theme="1"/>
        <rFont val="ＭＳ Ｐゴシック"/>
        <family val="3"/>
        <charset val="128"/>
      </rPr>
      <t>0093</t>
    </r>
  </si>
  <si>
    <t>020093004</t>
  </si>
  <si>
    <t>0221</t>
  </si>
  <si>
    <t>EA300/LC型</t>
    <rPh sb="8" eb="9">
      <t>カタ</t>
    </rPh>
    <phoneticPr fontId="3"/>
  </si>
  <si>
    <t>010223009</t>
  </si>
  <si>
    <t>020050023</t>
  </si>
  <si>
    <t>ATR式72-212A型</t>
  </si>
  <si>
    <t>C90GTi型</t>
    <rPh sb="6" eb="7">
      <t>カタ</t>
    </rPh>
    <phoneticPr fontId="3"/>
  </si>
  <si>
    <r>
      <rPr>
        <sz val="11"/>
        <color theme="1"/>
        <rFont val="ＭＳ Ｐゴシック"/>
        <family val="3"/>
        <charset val="128"/>
      </rPr>
      <t>0094</t>
    </r>
  </si>
  <si>
    <r>
      <t>EC13</t>
    </r>
    <r>
      <rPr>
        <sz val="11"/>
        <color theme="1"/>
        <rFont val="ＭＳ Ｐゴシック"/>
        <family val="3"/>
        <charset val="128"/>
      </rPr>
      <t>5T3型</t>
    </r>
    <rPh sb="7" eb="8">
      <t>ガタ</t>
    </rPh>
    <phoneticPr fontId="3"/>
  </si>
  <si>
    <t>EC135T3型</t>
    <rPh sb="7" eb="8">
      <t>ガタ</t>
    </rPh>
    <phoneticPr fontId="3"/>
  </si>
  <si>
    <t>020094004</t>
  </si>
  <si>
    <t>ターボ・ジェット四発</t>
    <rPh sb="8" eb="9">
      <t>4</t>
    </rPh>
    <phoneticPr fontId="3"/>
  </si>
  <si>
    <t>18-1</t>
  </si>
  <si>
    <t>787-10型</t>
    <rPh sb="6" eb="7">
      <t>カタ</t>
    </rPh>
    <phoneticPr fontId="3"/>
  </si>
  <si>
    <t>787-10型</t>
  </si>
  <si>
    <t>0227</t>
  </si>
  <si>
    <t>HA-420型</t>
  </si>
  <si>
    <t>ホンダ・エアクラフト式HA-420型</t>
  </si>
  <si>
    <t>0228</t>
  </si>
  <si>
    <t>777F型</t>
    <rPh sb="4" eb="5">
      <t>ガタ</t>
    </rPh>
    <phoneticPr fontId="3"/>
  </si>
  <si>
    <t>010228042</t>
    <phoneticPr fontId="3"/>
  </si>
  <si>
    <t>ボーイング式777F型</t>
    <phoneticPr fontId="3"/>
  </si>
  <si>
    <t>13</t>
    <phoneticPr fontId="3"/>
  </si>
  <si>
    <r>
      <rPr>
        <sz val="11"/>
        <color theme="1"/>
        <rFont val="ＭＳ Ｐゴシック"/>
        <family val="3"/>
        <charset val="128"/>
      </rPr>
      <t>0095</t>
    </r>
    <r>
      <rPr>
        <sz val="11"/>
        <color theme="1"/>
        <rFont val="ＭＳ Ｐゴシック"/>
        <family val="2"/>
        <charset val="128"/>
        <scheme val="minor"/>
      </rPr>
      <t/>
    </r>
  </si>
  <si>
    <t>AW189型</t>
    <rPh sb="5" eb="6">
      <t>ガタ</t>
    </rPh>
    <phoneticPr fontId="3"/>
  </si>
  <si>
    <t>レオナルド式AW189型</t>
    <rPh sb="5" eb="6">
      <t>シキ</t>
    </rPh>
    <rPh sb="11" eb="12">
      <t>カタ</t>
    </rPh>
    <phoneticPr fontId="3"/>
  </si>
  <si>
    <t>020095023</t>
    <phoneticPr fontId="3"/>
  </si>
  <si>
    <t>0229</t>
  </si>
  <si>
    <r>
      <t>A350-941</t>
    </r>
    <r>
      <rPr>
        <sz val="11"/>
        <rFont val="ＭＳ Ｐゴシック"/>
        <family val="3"/>
        <charset val="128"/>
      </rPr>
      <t>型</t>
    </r>
    <rPh sb="8" eb="9">
      <t>ガタ</t>
    </rPh>
    <phoneticPr fontId="11"/>
  </si>
  <si>
    <t>0229</t>
    <phoneticPr fontId="3"/>
  </si>
  <si>
    <t>010229006</t>
    <phoneticPr fontId="3"/>
  </si>
  <si>
    <r>
      <t>A3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3"/>
        <charset val="128"/>
      </rPr>
      <t>0-941型</t>
    </r>
    <rPh sb="8" eb="9">
      <t>ガタ</t>
    </rPh>
    <phoneticPr fontId="3"/>
  </si>
  <si>
    <t>エアバス式A350-941型</t>
    <phoneticPr fontId="3"/>
  </si>
  <si>
    <r>
      <rPr>
        <sz val="11"/>
        <color theme="1"/>
        <rFont val="ＭＳ Ｐゴシック"/>
        <family val="3"/>
        <charset val="128"/>
      </rPr>
      <t>0214</t>
    </r>
    <r>
      <rPr>
        <sz val="11"/>
        <color theme="1"/>
        <rFont val="ＭＳ Ｐゴシック"/>
        <family val="2"/>
        <charset val="128"/>
        <scheme val="minor"/>
      </rPr>
      <t/>
    </r>
  </si>
  <si>
    <t>L-13"ブラニク"型</t>
    <rPh sb="10" eb="11">
      <t>ガタ</t>
    </rPh>
    <phoneticPr fontId="11"/>
  </si>
  <si>
    <t>083</t>
  </si>
  <si>
    <t>ブラニクエアクラフトシーゼット式</t>
    <rPh sb="15" eb="16">
      <t>シキ</t>
    </rPh>
    <phoneticPr fontId="11"/>
  </si>
  <si>
    <t>L-13"ブラニク"型</t>
    <rPh sb="10" eb="11">
      <t>カタ</t>
    </rPh>
    <phoneticPr fontId="3"/>
  </si>
  <si>
    <t>083</t>
    <phoneticPr fontId="3"/>
  </si>
  <si>
    <t>ブラニクエアクラフトシーゼット式</t>
    <rPh sb="15" eb="16">
      <t>シキ</t>
    </rPh>
    <phoneticPr fontId="3"/>
  </si>
  <si>
    <t>030214083</t>
    <phoneticPr fontId="3"/>
  </si>
  <si>
    <t>ブラニクエアクラフトシーゼット式L-13"ブラニク"型</t>
    <phoneticPr fontId="3"/>
  </si>
  <si>
    <t>010302</t>
    <phoneticPr fontId="3"/>
  </si>
  <si>
    <t>10-1</t>
    <phoneticPr fontId="3"/>
  </si>
  <si>
    <t xml:space="preserve">A350 </t>
    <phoneticPr fontId="3"/>
  </si>
  <si>
    <t xml:space="preserve">11 </t>
    <phoneticPr fontId="3"/>
  </si>
  <si>
    <t>0230</t>
    <phoneticPr fontId="11"/>
  </si>
  <si>
    <t>G30型</t>
    <rPh sb="3" eb="4">
      <t>ガタ</t>
    </rPh>
    <phoneticPr fontId="11"/>
  </si>
  <si>
    <t>0230</t>
    <phoneticPr fontId="3"/>
  </si>
  <si>
    <t>010230029</t>
    <phoneticPr fontId="3"/>
  </si>
  <si>
    <t>テキストロン・アビエーション式G36型</t>
    <phoneticPr fontId="3"/>
  </si>
  <si>
    <t>G36型</t>
    <rPh sb="3" eb="4">
      <t>カタ</t>
    </rPh>
    <phoneticPr fontId="3"/>
  </si>
  <si>
    <t>0101</t>
    <phoneticPr fontId="3"/>
  </si>
  <si>
    <t>010101</t>
    <phoneticPr fontId="3"/>
  </si>
  <si>
    <t>0231</t>
  </si>
  <si>
    <t>TBM700N型</t>
    <rPh sb="7" eb="8">
      <t>ガタ</t>
    </rPh>
    <phoneticPr fontId="3"/>
  </si>
  <si>
    <t>TBM700N型</t>
    <rPh sb="7" eb="8">
      <t>ガタ</t>
    </rPh>
    <phoneticPr fontId="11"/>
  </si>
  <si>
    <t xml:space="preserve"> ダエア・エアロスペース式</t>
    <rPh sb="12" eb="13">
      <t>シキ</t>
    </rPh>
    <phoneticPr fontId="11"/>
  </si>
  <si>
    <t>0231</t>
    <phoneticPr fontId="3"/>
  </si>
  <si>
    <t>010231059</t>
    <phoneticPr fontId="3"/>
  </si>
  <si>
    <t>ダエア・エアロスペース式</t>
    <rPh sb="11" eb="12">
      <t>シキ</t>
    </rPh>
    <phoneticPr fontId="11"/>
  </si>
  <si>
    <t>ダエア・エアロスペース式TBM700N型</t>
    <phoneticPr fontId="3"/>
  </si>
  <si>
    <t>084</t>
  </si>
  <si>
    <t>ﾍﾝﾘｸ･ﾐﾅﾙｽｷ･ｲｴｼﾞｪﾌ式</t>
  </si>
  <si>
    <t>ﾍﾝﾘｸ･ﾐﾅﾙｽｷ･ｲｴｼﾞｪﾌ式</t>
    <phoneticPr fontId="11"/>
  </si>
  <si>
    <t>030130084</t>
  </si>
  <si>
    <t>ﾍﾝﾘｸ･ﾐﾅﾙｽｷ･ｲｴｼﾞｪﾌ式PW-6U型</t>
  </si>
  <si>
    <t>HK36TC型</t>
    <rPh sb="6" eb="7">
      <t>ガタ</t>
    </rPh>
    <phoneticPr fontId="11"/>
  </si>
  <si>
    <t>030215051</t>
  </si>
  <si>
    <t>ダイヤモンド・エアクラフト式HK36TC型</t>
  </si>
  <si>
    <t>ベントゥス3M型</t>
    <rPh sb="7" eb="8">
      <t>ガタ</t>
    </rPh>
    <phoneticPr fontId="11"/>
  </si>
  <si>
    <t>030216041</t>
  </si>
  <si>
    <t>シェンプ・ヒルト式ベントゥス3M型</t>
  </si>
  <si>
    <t>020033004</t>
  </si>
  <si>
    <t>エアバス・ヘリコプターズ式AS332L1型</t>
  </si>
  <si>
    <t>0232</t>
  </si>
  <si>
    <t>A320-251N型</t>
    <rPh sb="9" eb="10">
      <t>ガタ</t>
    </rPh>
    <phoneticPr fontId="11"/>
  </si>
  <si>
    <t>010232006</t>
    <phoneticPr fontId="3"/>
  </si>
  <si>
    <t>エアバス式A320-251N型</t>
  </si>
  <si>
    <t>ﾃﾞﾊﾋﾞﾗﾝﾄﾞ･ｴｱｸﾗﾌﾄ･ｵﾌﾞ･ｶﾅﾀﾞ式</t>
    <rPh sb="25" eb="26">
      <t>シキ</t>
    </rPh>
    <phoneticPr fontId="11"/>
  </si>
  <si>
    <t>010115060</t>
    <phoneticPr fontId="3"/>
  </si>
  <si>
    <t>ﾃﾞﾊﾋﾞﾗﾝﾄﾞ･ｴｱｸﾗﾌﾄ･ｵﾌﾞ･ｶﾅﾀﾞ式DHC-8-201型</t>
  </si>
  <si>
    <t>0233</t>
  </si>
  <si>
    <t>B300C型</t>
    <rPh sb="5" eb="6">
      <t>ガタ</t>
    </rPh>
    <phoneticPr fontId="11"/>
  </si>
  <si>
    <t>010233029</t>
    <phoneticPr fontId="3"/>
  </si>
  <si>
    <t>テキストロン・アビエーション式B300C型</t>
    <phoneticPr fontId="3"/>
  </si>
  <si>
    <t>0234</t>
  </si>
  <si>
    <t>680A型</t>
    <rPh sb="4" eb="5">
      <t>ガタ</t>
    </rPh>
    <phoneticPr fontId="11"/>
  </si>
  <si>
    <t>010234029</t>
    <phoneticPr fontId="3"/>
  </si>
  <si>
    <t>テキストロン・アビエーション式</t>
    <phoneticPr fontId="3"/>
  </si>
  <si>
    <t>テキストロン・アビエーション式680A型</t>
    <phoneticPr fontId="3"/>
  </si>
  <si>
    <t>020058004</t>
    <phoneticPr fontId="3"/>
  </si>
  <si>
    <t>エアバス・ヘリコプターズ式</t>
    <phoneticPr fontId="3"/>
  </si>
  <si>
    <t>エアバス・ヘリコプターズ式EC120B型</t>
    <phoneticPr fontId="3"/>
  </si>
  <si>
    <t>アーカスM型</t>
    <rPh sb="5" eb="6">
      <t>ガタ</t>
    </rPh>
    <phoneticPr fontId="11"/>
  </si>
  <si>
    <t>030217041</t>
    <phoneticPr fontId="3"/>
  </si>
  <si>
    <t>シェンプ・ヒルト式アーカスM型</t>
    <phoneticPr fontId="3"/>
  </si>
  <si>
    <r>
      <rPr>
        <sz val="11"/>
        <color theme="1"/>
        <rFont val="ＭＳ Ｐゴシック"/>
        <family val="3"/>
        <charset val="128"/>
      </rPr>
      <t>0096</t>
    </r>
    <r>
      <rPr>
        <sz val="11"/>
        <color theme="1"/>
        <rFont val="ＭＳ Ｐゴシック"/>
        <family val="2"/>
        <charset val="128"/>
        <scheme val="minor"/>
      </rPr>
      <t/>
    </r>
  </si>
  <si>
    <t>H160-B型</t>
    <rPh sb="6" eb="7">
      <t>ガタ</t>
    </rPh>
    <phoneticPr fontId="3"/>
  </si>
  <si>
    <t>020096004</t>
    <phoneticPr fontId="3"/>
  </si>
  <si>
    <t>エアバス・ヘリコプターズ式H160-B型</t>
    <phoneticPr fontId="3"/>
  </si>
  <si>
    <t>26</t>
    <phoneticPr fontId="3"/>
  </si>
  <si>
    <t>0235</t>
    <phoneticPr fontId="3"/>
  </si>
  <si>
    <t>A321-251NX型</t>
    <rPh sb="10" eb="11">
      <t>カタ</t>
    </rPh>
    <phoneticPr fontId="3"/>
  </si>
  <si>
    <t>010235006</t>
    <phoneticPr fontId="3"/>
  </si>
  <si>
    <t>エアバス式A321-251NX型</t>
    <rPh sb="4" eb="5">
      <t>シキ</t>
    </rPh>
    <rPh sb="15" eb="16">
      <t>ガタ</t>
    </rPh>
    <phoneticPr fontId="3"/>
  </si>
  <si>
    <t>0097</t>
    <phoneticPr fontId="3"/>
  </si>
  <si>
    <t>BK117D-3型</t>
    <rPh sb="8" eb="9">
      <t>カタ</t>
    </rPh>
    <phoneticPr fontId="3"/>
  </si>
  <si>
    <t>020097004</t>
    <phoneticPr fontId="3"/>
  </si>
  <si>
    <t>エアバス・ヘリコプターズ式BK117D-3型</t>
    <phoneticPr fontId="3"/>
  </si>
  <si>
    <t>レオナルド式A109E型</t>
    <phoneticPr fontId="3"/>
  </si>
  <si>
    <t>020029023</t>
    <phoneticPr fontId="3"/>
  </si>
  <si>
    <t>10</t>
    <phoneticPr fontId="3"/>
  </si>
  <si>
    <t>0218</t>
    <phoneticPr fontId="3"/>
  </si>
  <si>
    <t>ASK21B型</t>
    <rPh sb="6" eb="7">
      <t>カタ</t>
    </rPh>
    <phoneticPr fontId="3"/>
  </si>
  <si>
    <t>ASK21B型</t>
    <phoneticPr fontId="3"/>
  </si>
  <si>
    <t>アレキサンダー・シュライハー式ASK21B型</t>
    <phoneticPr fontId="3"/>
  </si>
  <si>
    <t>030218018</t>
    <phoneticPr fontId="3"/>
  </si>
  <si>
    <t>0236</t>
    <phoneticPr fontId="3"/>
  </si>
  <si>
    <t>700型</t>
    <rPh sb="3" eb="4">
      <t>カタ</t>
    </rPh>
    <phoneticPr fontId="3"/>
  </si>
  <si>
    <t>700型</t>
    <rPh sb="3" eb="4">
      <t>ガタ</t>
    </rPh>
    <phoneticPr fontId="11"/>
  </si>
  <si>
    <t>0236</t>
    <phoneticPr fontId="3"/>
  </si>
  <si>
    <t>010236029</t>
    <phoneticPr fontId="3"/>
  </si>
  <si>
    <t>テキストロン・アビエーション式700型</t>
    <phoneticPr fontId="3"/>
  </si>
  <si>
    <t>アエロスパシアル式AS365N3型</t>
    <phoneticPr fontId="3"/>
  </si>
  <si>
    <t>0237</t>
    <phoneticPr fontId="3"/>
  </si>
  <si>
    <t>PC-24型</t>
    <phoneticPr fontId="3"/>
  </si>
  <si>
    <t>ピラタス式PC-24型</t>
    <phoneticPr fontId="3"/>
  </si>
  <si>
    <t>PC-6/B2-H4型</t>
    <phoneticPr fontId="3"/>
  </si>
  <si>
    <t>PC-24型</t>
    <rPh sb="5" eb="6">
      <t>カタ</t>
    </rPh>
    <phoneticPr fontId="3"/>
  </si>
  <si>
    <t>010237036</t>
    <phoneticPr fontId="3"/>
  </si>
  <si>
    <r>
      <t>06</t>
    </r>
    <r>
      <rPr>
        <sz val="11"/>
        <color theme="1"/>
        <rFont val="ＭＳ Ｐゴシック"/>
        <family val="3"/>
        <charset val="128"/>
        <scheme val="minor"/>
      </rPr>
      <t>1</t>
    </r>
    <phoneticPr fontId="3"/>
  </si>
  <si>
    <t>ジェネラルアトミクス・エアロテックシステムズ式</t>
    <phoneticPr fontId="11"/>
  </si>
  <si>
    <t>0238</t>
    <phoneticPr fontId="3"/>
  </si>
  <si>
    <t>010238061</t>
    <phoneticPr fontId="3"/>
  </si>
  <si>
    <t>ジェネラルアトミクス・エアロテックシステムズ式</t>
    <phoneticPr fontId="3"/>
  </si>
  <si>
    <t>ジェネラルアトミクス・エアロテックシステムズ式Dornier228-212型</t>
    <phoneticPr fontId="3"/>
  </si>
  <si>
    <t>0219</t>
    <phoneticPr fontId="3"/>
  </si>
  <si>
    <t>DG-1000S型</t>
    <rPh sb="8" eb="9">
      <t>カタ</t>
    </rPh>
    <phoneticPr fontId="3"/>
  </si>
  <si>
    <t>03</t>
    <phoneticPr fontId="3"/>
  </si>
  <si>
    <t>030219054</t>
    <phoneticPr fontId="3"/>
  </si>
  <si>
    <t>ディー・ジー式DG-1000S型</t>
    <phoneticPr fontId="3"/>
  </si>
  <si>
    <t>ガルフストリーム・エアロスペース式G-Ⅴ型</t>
    <phoneticPr fontId="3"/>
  </si>
  <si>
    <t>G-Ⅴ型</t>
    <phoneticPr fontId="3"/>
  </si>
  <si>
    <t>F27マーク050型</t>
    <phoneticPr fontId="3"/>
  </si>
  <si>
    <t>フォッカー式F27マーク050型</t>
    <phoneticPr fontId="3"/>
  </si>
  <si>
    <t>A321-231型</t>
    <rPh sb="8" eb="9">
      <t>カタ</t>
    </rPh>
    <phoneticPr fontId="3"/>
  </si>
  <si>
    <t>エアバス式A321-231型</t>
    <rPh sb="4" eb="5">
      <t>シキ</t>
    </rPh>
    <rPh sb="13" eb="14">
      <t>ガタ</t>
    </rPh>
    <phoneticPr fontId="3"/>
  </si>
  <si>
    <t>0239</t>
  </si>
  <si>
    <t>0239</t>
    <phoneticPr fontId="3"/>
  </si>
  <si>
    <t>010239006</t>
    <phoneticPr fontId="3"/>
  </si>
  <si>
    <t>A321-231型</t>
    <rPh sb="8" eb="9">
      <t>ガタ</t>
    </rPh>
    <phoneticPr fontId="3"/>
  </si>
  <si>
    <t>0240</t>
  </si>
  <si>
    <r>
      <t>A350-1041</t>
    </r>
    <r>
      <rPr>
        <sz val="11"/>
        <rFont val="ＭＳ Ｐゴシック"/>
        <family val="3"/>
        <charset val="128"/>
      </rPr>
      <t>型</t>
    </r>
    <rPh sb="9" eb="10">
      <t>ガタ</t>
    </rPh>
    <phoneticPr fontId="3"/>
  </si>
  <si>
    <r>
      <t>A35</t>
    </r>
    <r>
      <rPr>
        <sz val="11"/>
        <color theme="1"/>
        <rFont val="ＭＳ Ｐゴシック"/>
        <family val="3"/>
        <charset val="128"/>
      </rPr>
      <t>0-1041型</t>
    </r>
    <rPh sb="9" eb="10">
      <t>ガタ</t>
    </rPh>
    <phoneticPr fontId="3"/>
  </si>
  <si>
    <t>0240</t>
    <phoneticPr fontId="3"/>
  </si>
  <si>
    <t>010240006</t>
    <phoneticPr fontId="3"/>
  </si>
  <si>
    <t>エアバス式A350-1041型</t>
    <phoneticPr fontId="3"/>
  </si>
  <si>
    <t>0241</t>
  </si>
  <si>
    <t>GV-SP型</t>
    <rPh sb="5" eb="6">
      <t>ガタ</t>
    </rPh>
    <phoneticPr fontId="3"/>
  </si>
  <si>
    <t>0241</t>
    <phoneticPr fontId="3"/>
  </si>
  <si>
    <t>GV-SP型</t>
    <phoneticPr fontId="3"/>
  </si>
  <si>
    <t>010241012</t>
    <phoneticPr fontId="3"/>
  </si>
  <si>
    <t>ガルフストリーム・エアロスペース式GV-SP型</t>
    <phoneticPr fontId="3"/>
  </si>
  <si>
    <t>0220</t>
    <phoneticPr fontId="3"/>
  </si>
  <si>
    <t>SF28A型</t>
    <rPh sb="5" eb="6">
      <t>ガタ</t>
    </rPh>
    <phoneticPr fontId="3"/>
  </si>
  <si>
    <t>シャイベ式SF28A型</t>
    <phoneticPr fontId="3"/>
  </si>
  <si>
    <t>LS8-s型</t>
    <rPh sb="5" eb="6">
      <t>カタ</t>
    </rPh>
    <phoneticPr fontId="3"/>
  </si>
  <si>
    <t>ディー・ジー式LS8-s型</t>
    <phoneticPr fontId="3"/>
  </si>
  <si>
    <t>R7(2025)</t>
    <phoneticPr fontId="3"/>
  </si>
  <si>
    <t>2025年（R7）</t>
    <rPh sb="4" eb="5">
      <t>ネン</t>
    </rPh>
    <phoneticPr fontId="3"/>
  </si>
  <si>
    <t>020047023</t>
    <phoneticPr fontId="3"/>
  </si>
  <si>
    <t>アエロスパシアル式AS365N2型</t>
    <phoneticPr fontId="3"/>
  </si>
  <si>
    <t>ユーロコプター式EC135P2+型</t>
    <phoneticPr fontId="3"/>
  </si>
  <si>
    <t>R8.1</t>
    <phoneticPr fontId="3"/>
  </si>
  <si>
    <t>R8(2026)</t>
    <phoneticPr fontId="3"/>
  </si>
  <si>
    <t>2026年（R8）</t>
    <rPh sb="4" eb="5">
      <t>ネン</t>
    </rPh>
    <phoneticPr fontId="3"/>
  </si>
  <si>
    <t>登録航空機数（2026年（令和8年））</t>
    <rPh sb="0" eb="2">
      <t>トウロク</t>
    </rPh>
    <rPh sb="2" eb="5">
      <t>コウクウキ</t>
    </rPh>
    <rPh sb="5" eb="6">
      <t>スウ</t>
    </rPh>
    <rPh sb="11" eb="12">
      <t>ネン</t>
    </rPh>
    <rPh sb="13" eb="15">
      <t>レイワ</t>
    </rPh>
    <rPh sb="16" eb="17">
      <t>ネン</t>
    </rPh>
    <phoneticPr fontId="3"/>
  </si>
  <si>
    <t>R8.2</t>
    <phoneticPr fontId="3"/>
  </si>
  <si>
    <t>R8.3</t>
    <phoneticPr fontId="3"/>
  </si>
  <si>
    <t>R8.4</t>
    <phoneticPr fontId="3"/>
  </si>
  <si>
    <t>R8.5</t>
    <phoneticPr fontId="3"/>
  </si>
  <si>
    <t>R8.6</t>
    <phoneticPr fontId="3"/>
  </si>
  <si>
    <t>R8.7</t>
    <phoneticPr fontId="3"/>
  </si>
  <si>
    <t>R8.8</t>
    <phoneticPr fontId="3"/>
  </si>
  <si>
    <t>R8.9</t>
    <phoneticPr fontId="3"/>
  </si>
  <si>
    <t>R8.10</t>
    <phoneticPr fontId="3"/>
  </si>
  <si>
    <t>R8.11</t>
    <phoneticPr fontId="3"/>
  </si>
  <si>
    <t>R8.12</t>
    <phoneticPr fontId="3"/>
  </si>
  <si>
    <t>ピアッジョ式P.180 アヴァンティⅡ型</t>
    <rPh sb="5" eb="6">
      <t>シキ</t>
    </rPh>
    <phoneticPr fontId="3"/>
  </si>
  <si>
    <t>アヴァンティⅡ型</t>
    <phoneticPr fontId="3"/>
  </si>
  <si>
    <t>ピアッジョ式</t>
    <phoneticPr fontId="3"/>
  </si>
  <si>
    <t>ﾃﾞﾊﾋﾞﾗﾝﾄﾞ･ｴｱｸﾗﾌﾄ･ｵﾌﾞ･ｶﾅﾀﾞ式DHC-8-402型</t>
    <phoneticPr fontId="3"/>
  </si>
  <si>
    <t>DHC-8-402型</t>
    <phoneticPr fontId="3"/>
  </si>
  <si>
    <t>0242</t>
    <phoneticPr fontId="3"/>
  </si>
  <si>
    <t>DHC-8-402型</t>
    <rPh sb="9" eb="10">
      <t>カタ</t>
    </rPh>
    <phoneticPr fontId="3"/>
  </si>
  <si>
    <t>0242</t>
    <phoneticPr fontId="3"/>
  </si>
  <si>
    <t>010242060</t>
    <phoneticPr fontId="3"/>
  </si>
  <si>
    <t>エンブラエル式EMB-550型</t>
    <phoneticPr fontId="3"/>
  </si>
  <si>
    <t>EMB-550型</t>
    <phoneticPr fontId="3"/>
  </si>
  <si>
    <t>0243</t>
  </si>
  <si>
    <t>EMB-550型</t>
    <rPh sb="7" eb="8">
      <t>カタ</t>
    </rPh>
    <phoneticPr fontId="3"/>
  </si>
  <si>
    <t>0243</t>
    <phoneticPr fontId="3"/>
  </si>
  <si>
    <t>010243010</t>
    <phoneticPr fontId="3"/>
  </si>
  <si>
    <t>0244</t>
  </si>
  <si>
    <t>DA62型</t>
    <rPh sb="4" eb="5">
      <t>カタ</t>
    </rPh>
    <phoneticPr fontId="3"/>
  </si>
  <si>
    <t>DA62型</t>
    <phoneticPr fontId="3"/>
  </si>
  <si>
    <t>0244</t>
    <phoneticPr fontId="3"/>
  </si>
  <si>
    <t>010244024</t>
    <phoneticPr fontId="3"/>
  </si>
  <si>
    <t>ダイヤモンド・エアクラフト式DA62型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</si>
</sst>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Alignment="1"/>
    <xf numFmtId="0" fontId="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/>
    <xf numFmtId="49" fontId="5" fillId="0" borderId="1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5" fillId="0" borderId="5" xfId="0" applyFont="1" applyBorder="1" applyAlignment="1"/>
    <xf numFmtId="0" fontId="0" fillId="2" borderId="2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8" xfId="0" applyFont="1" applyFill="1" applyBorder="1" applyAlignment="1"/>
    <xf numFmtId="0" fontId="0" fillId="2" borderId="0" xfId="0" applyFont="1" applyFill="1" applyBorder="1" applyAlignment="1"/>
    <xf numFmtId="0" fontId="0" fillId="0" borderId="7" xfId="0" applyFont="1" applyBorder="1" applyAlignment="1"/>
    <xf numFmtId="0" fontId="0" fillId="0" borderId="2" xfId="0" applyFont="1" applyBorder="1" applyAlignment="1"/>
    <xf numFmtId="0" fontId="0" fillId="0" borderId="6" xfId="0" applyFont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0" borderId="7" xfId="0" applyFont="1" applyBorder="1" applyAlignment="1">
      <alignment wrapText="1"/>
    </xf>
    <xf numFmtId="0" fontId="6" fillId="0" borderId="2" xfId="0" applyFont="1" applyBorder="1" applyAlignment="1">
      <alignment wrapText="1"/>
    </xf>
    <xf numFmtId="49" fontId="5" fillId="0" borderId="5" xfId="0" applyNumberFormat="1" applyFont="1" applyBorder="1" applyAlignment="1"/>
    <xf numFmtId="49" fontId="0" fillId="2" borderId="0" xfId="0" applyNumberFormat="1" applyFont="1" applyFill="1" applyBorder="1" applyAlignment="1"/>
    <xf numFmtId="49" fontId="0" fillId="0" borderId="9" xfId="0" applyNumberFormat="1" applyFont="1" applyBorder="1" applyAlignment="1"/>
    <xf numFmtId="49" fontId="0" fillId="0" borderId="10" xfId="0" applyNumberFormat="1" applyFont="1" applyBorder="1" applyAlignment="1"/>
    <xf numFmtId="49" fontId="0" fillId="0" borderId="0" xfId="0" applyNumberFormat="1" applyFont="1" applyBorder="1" applyAlignment="1"/>
    <xf numFmtId="49" fontId="0" fillId="0" borderId="11" xfId="0" applyNumberFormat="1" applyFont="1" applyBorder="1" applyAlignment="1"/>
    <xf numFmtId="49" fontId="0" fillId="2" borderId="9" xfId="0" applyNumberFormat="1" applyFont="1" applyFill="1" applyBorder="1" applyAlignment="1"/>
    <xf numFmtId="49" fontId="0" fillId="2" borderId="10" xfId="0" applyNumberFormat="1" applyFont="1" applyFill="1" applyBorder="1" applyAlignment="1"/>
    <xf numFmtId="0" fontId="0" fillId="0" borderId="13" xfId="0" applyFont="1" applyBorder="1" applyAlignment="1">
      <alignment horizontal="center"/>
    </xf>
    <xf numFmtId="176" fontId="5" fillId="0" borderId="14" xfId="2" applyNumberFormat="1" applyFont="1" applyBorder="1" applyAlignment="1">
      <alignment horizontal="right"/>
    </xf>
    <xf numFmtId="176" fontId="0" fillId="2" borderId="15" xfId="2" applyNumberFormat="1" applyFont="1" applyFill="1" applyBorder="1" applyAlignment="1">
      <alignment horizontal="right"/>
    </xf>
    <xf numFmtId="176" fontId="0" fillId="0" borderId="13" xfId="2" applyNumberFormat="1" applyFont="1" applyBorder="1" applyAlignment="1">
      <alignment horizontal="right"/>
    </xf>
    <xf numFmtId="176" fontId="0" fillId="0" borderId="12" xfId="2" applyNumberFormat="1" applyFont="1" applyBorder="1" applyAlignment="1">
      <alignment horizontal="right"/>
    </xf>
    <xf numFmtId="176" fontId="0" fillId="0" borderId="15" xfId="2" applyNumberFormat="1" applyFont="1" applyBorder="1" applyAlignment="1">
      <alignment horizontal="right"/>
    </xf>
    <xf numFmtId="176" fontId="0" fillId="0" borderId="16" xfId="2" applyNumberFormat="1" applyFont="1" applyBorder="1" applyAlignment="1">
      <alignment horizontal="right"/>
    </xf>
    <xf numFmtId="176" fontId="0" fillId="2" borderId="13" xfId="2" applyNumberFormat="1" applyFont="1" applyFill="1" applyBorder="1" applyAlignment="1">
      <alignment horizontal="right"/>
    </xf>
    <xf numFmtId="176" fontId="0" fillId="2" borderId="12" xfId="2" applyNumberFormat="1" applyFont="1" applyFill="1" applyBorder="1" applyAlignment="1">
      <alignment horizontal="right"/>
    </xf>
    <xf numFmtId="176" fontId="7" fillId="0" borderId="18" xfId="2" applyNumberFormat="1" applyFont="1" applyBorder="1" applyAlignment="1">
      <alignment horizontal="right"/>
    </xf>
    <xf numFmtId="176" fontId="4" fillId="2" borderId="19" xfId="2" applyNumberFormat="1" applyFont="1" applyFill="1" applyBorder="1" applyAlignment="1">
      <alignment horizontal="right"/>
    </xf>
    <xf numFmtId="176" fontId="4" fillId="0" borderId="20" xfId="2" applyNumberFormat="1" applyFont="1" applyBorder="1" applyAlignment="1">
      <alignment horizontal="right"/>
    </xf>
    <xf numFmtId="176" fontId="4" fillId="0" borderId="21" xfId="2" applyNumberFormat="1" applyFont="1" applyBorder="1" applyAlignment="1">
      <alignment horizontal="right"/>
    </xf>
    <xf numFmtId="176" fontId="4" fillId="0" borderId="19" xfId="2" applyNumberFormat="1" applyFont="1" applyBorder="1" applyAlignment="1">
      <alignment horizontal="right"/>
    </xf>
    <xf numFmtId="176" fontId="4" fillId="0" borderId="22" xfId="2" applyNumberFormat="1" applyFont="1" applyBorder="1" applyAlignment="1">
      <alignment horizontal="right"/>
    </xf>
    <xf numFmtId="176" fontId="4" fillId="0" borderId="6" xfId="2" applyNumberFormat="1" applyFont="1" applyBorder="1" applyAlignment="1">
      <alignment horizontal="right"/>
    </xf>
    <xf numFmtId="176" fontId="4" fillId="2" borderId="20" xfId="2" applyNumberFormat="1" applyFont="1" applyFill="1" applyBorder="1" applyAlignment="1">
      <alignment horizontal="right"/>
    </xf>
    <xf numFmtId="176" fontId="4" fillId="2" borderId="21" xfId="2" applyNumberFormat="1" applyFont="1" applyFill="1" applyBorder="1" applyAlignment="1">
      <alignment horizontal="right"/>
    </xf>
    <xf numFmtId="176" fontId="5" fillId="0" borderId="18" xfId="2" applyNumberFormat="1" applyFont="1" applyBorder="1" applyAlignment="1">
      <alignment horizontal="right"/>
    </xf>
    <xf numFmtId="176" fontId="0" fillId="2" borderId="19" xfId="2" applyNumberFormat="1" applyFont="1" applyFill="1" applyBorder="1" applyAlignment="1">
      <alignment horizontal="right"/>
    </xf>
    <xf numFmtId="176" fontId="0" fillId="0" borderId="20" xfId="2" applyNumberFormat="1" applyFont="1" applyBorder="1" applyAlignment="1">
      <alignment horizontal="right"/>
    </xf>
    <xf numFmtId="176" fontId="0" fillId="0" borderId="21" xfId="2" applyNumberFormat="1" applyFont="1" applyBorder="1" applyAlignment="1">
      <alignment horizontal="right"/>
    </xf>
    <xf numFmtId="176" fontId="0" fillId="0" borderId="19" xfId="2" applyNumberFormat="1" applyFont="1" applyBorder="1" applyAlignment="1">
      <alignment horizontal="right"/>
    </xf>
    <xf numFmtId="176" fontId="0" fillId="0" borderId="22" xfId="2" applyNumberFormat="1" applyFont="1" applyBorder="1" applyAlignment="1">
      <alignment horizontal="right"/>
    </xf>
    <xf numFmtId="176" fontId="0" fillId="0" borderId="4" xfId="2" applyNumberFormat="1" applyFont="1" applyBorder="1" applyAlignment="1">
      <alignment horizontal="right"/>
    </xf>
    <xf numFmtId="176" fontId="0" fillId="2" borderId="20" xfId="2" applyNumberFormat="1" applyFont="1" applyFill="1" applyBorder="1" applyAlignment="1">
      <alignment horizontal="right"/>
    </xf>
    <xf numFmtId="176" fontId="0" fillId="2" borderId="21" xfId="2" applyNumberFormat="1" applyFont="1" applyFill="1" applyBorder="1" applyAlignment="1">
      <alignment horizontal="right"/>
    </xf>
    <xf numFmtId="0" fontId="4" fillId="0" borderId="10" xfId="0" applyFont="1" applyBorder="1" applyAlignment="1"/>
    <xf numFmtId="176" fontId="7" fillId="0" borderId="25" xfId="2" applyNumberFormat="1" applyFont="1" applyBorder="1" applyAlignment="1">
      <alignment horizontal="right"/>
    </xf>
    <xf numFmtId="176" fontId="4" fillId="2" borderId="3" xfId="2" applyNumberFormat="1" applyFont="1" applyFill="1" applyBorder="1" applyAlignment="1">
      <alignment horizontal="right"/>
    </xf>
    <xf numFmtId="176" fontId="4" fillId="0" borderId="26" xfId="2" applyNumberFormat="1" applyFont="1" applyBorder="1" applyAlignment="1">
      <alignment horizontal="right"/>
    </xf>
    <xf numFmtId="176" fontId="4" fillId="0" borderId="27" xfId="2" applyNumberFormat="1" applyFont="1" applyBorder="1" applyAlignment="1">
      <alignment horizontal="right"/>
    </xf>
    <xf numFmtId="176" fontId="4" fillId="0" borderId="3" xfId="2" applyNumberFormat="1" applyFont="1" applyBorder="1" applyAlignment="1">
      <alignment horizontal="right"/>
    </xf>
    <xf numFmtId="176" fontId="4" fillId="0" borderId="4" xfId="2" applyNumberFormat="1" applyFont="1" applyBorder="1" applyAlignment="1">
      <alignment horizontal="right"/>
    </xf>
    <xf numFmtId="176" fontId="4" fillId="2" borderId="26" xfId="2" applyNumberFormat="1" applyFont="1" applyFill="1" applyBorder="1" applyAlignment="1">
      <alignment horizontal="right"/>
    </xf>
    <xf numFmtId="176" fontId="4" fillId="2" borderId="27" xfId="2" applyNumberFormat="1" applyFont="1" applyFill="1" applyBorder="1" applyAlignment="1">
      <alignment horizontal="right"/>
    </xf>
    <xf numFmtId="0" fontId="0" fillId="0" borderId="21" xfId="0" applyFont="1" applyBorder="1" applyAlignment="1"/>
    <xf numFmtId="0" fontId="5" fillId="0" borderId="0" xfId="0" applyFont="1" applyAlignment="1">
      <alignment horizontal="right"/>
    </xf>
    <xf numFmtId="49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49" fontId="6" fillId="0" borderId="27" xfId="0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6" fillId="0" borderId="27" xfId="0" applyFont="1" applyFill="1" applyBorder="1">
      <alignment vertical="center"/>
    </xf>
    <xf numFmtId="0" fontId="0" fillId="0" borderId="27" xfId="0" applyFont="1" applyFill="1" applyBorder="1">
      <alignment vertical="center"/>
    </xf>
    <xf numFmtId="49" fontId="2" fillId="0" borderId="27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quotePrefix="1" applyFont="1" applyFill="1" applyBorder="1" applyAlignment="1">
      <alignment horizontal="center"/>
    </xf>
    <xf numFmtId="0" fontId="2" fillId="0" borderId="27" xfId="1" quotePrefix="1" applyFont="1" applyBorder="1" applyAlignment="1">
      <alignment horizontal="center"/>
    </xf>
    <xf numFmtId="0" fontId="6" fillId="0" borderId="27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vertical="center"/>
    </xf>
    <xf numFmtId="0" fontId="2" fillId="0" borderId="27" xfId="1" applyFont="1" applyFill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49" fontId="2" fillId="0" borderId="27" xfId="1" applyNumberFormat="1" applyFill="1" applyBorder="1" applyAlignment="1">
      <alignment horizontal="center"/>
    </xf>
    <xf numFmtId="0" fontId="6" fillId="0" borderId="27" xfId="0" applyFont="1" applyFill="1" applyBorder="1" applyAlignment="1">
      <alignment vertical="center"/>
    </xf>
    <xf numFmtId="49" fontId="6" fillId="0" borderId="27" xfId="0" applyNumberFormat="1" applyFont="1" applyFill="1" applyBorder="1">
      <alignment vertical="center"/>
    </xf>
    <xf numFmtId="49" fontId="0" fillId="0" borderId="27" xfId="0" applyNumberFormat="1" applyFont="1" applyFill="1" applyBorder="1">
      <alignment vertical="center"/>
    </xf>
    <xf numFmtId="49" fontId="6" fillId="0" borderId="27" xfId="0" quotePrefix="1" applyNumberFormat="1" applyFont="1" applyFill="1" applyBorder="1">
      <alignment vertical="center"/>
    </xf>
    <xf numFmtId="0" fontId="6" fillId="0" borderId="27" xfId="0" quotePrefix="1" applyNumberFormat="1" applyFont="1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>
      <alignment vertical="center"/>
    </xf>
    <xf numFmtId="0" fontId="6" fillId="0" borderId="8" xfId="0" applyFont="1" applyFill="1" applyBorder="1" applyAlignment="1">
      <alignment horizontal="left" vertical="center"/>
    </xf>
    <xf numFmtId="57" fontId="6" fillId="0" borderId="4" xfId="0" applyNumberFormat="1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21" xfId="0" applyFont="1" applyFill="1" applyBorder="1">
      <alignment vertical="center"/>
    </xf>
    <xf numFmtId="49" fontId="0" fillId="0" borderId="27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2" fillId="0" borderId="27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26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49" fontId="2" fillId="0" borderId="27" xfId="1" applyNumberFormat="1" applyFont="1" applyFill="1" applyBorder="1" applyAlignment="1">
      <alignment horizontal="center"/>
    </xf>
    <xf numFmtId="49" fontId="2" fillId="0" borderId="27" xfId="1" quotePrefix="1" applyNumberFormat="1" applyFill="1" applyBorder="1" applyAlignment="1">
      <alignment horizontal="center"/>
    </xf>
    <xf numFmtId="0" fontId="2" fillId="0" borderId="2" xfId="0" applyFont="1" applyBorder="1" applyAlignment="1"/>
    <xf numFmtId="49" fontId="10" fillId="0" borderId="27" xfId="0" applyNumberFormat="1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49" fontId="2" fillId="0" borderId="4" xfId="1" quotePrefix="1" applyNumberForma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7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2" fillId="0" borderId="27" xfId="1" quotePrefix="1" applyFont="1" applyFill="1" applyBorder="1" applyAlignment="1">
      <alignment horizontal="center"/>
    </xf>
    <xf numFmtId="0" fontId="2" fillId="0" borderId="27" xfId="1" applyFont="1" applyFill="1" applyBorder="1" applyAlignment="1"/>
    <xf numFmtId="0" fontId="2" fillId="0" borderId="4" xfId="1" quotePrefix="1" applyFont="1" applyFill="1" applyBorder="1" applyAlignment="1">
      <alignment horizontal="center"/>
    </xf>
    <xf numFmtId="0" fontId="6" fillId="0" borderId="27" xfId="0" quotePrefix="1" applyFont="1" applyFill="1" applyBorder="1">
      <alignment vertical="center"/>
    </xf>
    <xf numFmtId="49" fontId="2" fillId="0" borderId="27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27" xfId="0" applyFont="1" applyFill="1" applyBorder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2025015</xdr:colOff>
      <xdr:row>24</xdr:row>
      <xdr:rowOff>114300</xdr:rowOff>
    </xdr:from>
    <xdr:ext cx="1727835" cy="4679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66620" y="4229100"/>
          <a:ext cx="1727835" cy="4679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400"/>
            <a:t>01 0001 001</a:t>
          </a:r>
          <a:endParaRPr kumimoji="1" lang="ja-JP" altLang="en-US" sz="2400"/>
        </a:p>
      </xdr:txBody>
    </xdr:sp>
    <xdr:clientData/>
  </xdr:oneCellAnchor>
  <xdr:twoCellAnchor>
    <xdr:from>
      <xdr:col>1</xdr:col>
      <xdr:colOff>2025015</xdr:colOff>
      <xdr:row>26</xdr:row>
      <xdr:rowOff>163195</xdr:rowOff>
    </xdr:from>
    <xdr:to>
      <xdr:col>2</xdr:col>
      <xdr:colOff>209550</xdr:colOff>
      <xdr:row>27</xdr:row>
      <xdr:rowOff>66675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5400000">
          <a:off x="2166620" y="4620895"/>
          <a:ext cx="209550" cy="7493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949960</xdr:colOff>
      <xdr:row>26</xdr:row>
      <xdr:rowOff>163195</xdr:rowOff>
    </xdr:from>
    <xdr:to>
      <xdr:col>2</xdr:col>
      <xdr:colOff>1419225</xdr:colOff>
      <xdr:row>27</xdr:row>
      <xdr:rowOff>66675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5400000">
          <a:off x="3116580" y="4620895"/>
          <a:ext cx="469265" cy="7493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239395</xdr:colOff>
      <xdr:row>26</xdr:row>
      <xdr:rowOff>163195</xdr:rowOff>
    </xdr:from>
    <xdr:to>
      <xdr:col>2</xdr:col>
      <xdr:colOff>923290</xdr:colOff>
      <xdr:row>27</xdr:row>
      <xdr:rowOff>66675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5400000">
          <a:off x="2406015" y="4620895"/>
          <a:ext cx="683895" cy="7493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2025015</xdr:colOff>
      <xdr:row>27</xdr:row>
      <xdr:rowOff>66675</xdr:rowOff>
    </xdr:from>
    <xdr:ext cx="584835" cy="20701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2166620" y="4695825"/>
          <a:ext cx="584835" cy="2070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種類コード</a:t>
          </a:r>
        </a:p>
      </xdr:txBody>
    </xdr:sp>
    <xdr:clientData/>
  </xdr:oneCellAnchor>
  <xdr:oneCellAnchor>
    <xdr:from>
      <xdr:col>2</xdr:col>
      <xdr:colOff>200025</xdr:colOff>
      <xdr:row>27</xdr:row>
      <xdr:rowOff>66675</xdr:rowOff>
    </xdr:from>
    <xdr:ext cx="762635" cy="20701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2366645" y="4695825"/>
          <a:ext cx="762635" cy="2070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型（</a:t>
          </a:r>
          <a:r>
            <a:rPr kumimoji="1" lang="en-US" altLang="ja-JP" sz="700"/>
            <a:t>Type</a:t>
          </a:r>
          <a:r>
            <a:rPr kumimoji="1" lang="ja-JP" altLang="en-US" sz="700"/>
            <a:t>）コード</a:t>
          </a:r>
        </a:p>
      </xdr:txBody>
    </xdr:sp>
    <xdr:clientData/>
  </xdr:oneCellAnchor>
  <xdr:oneCellAnchor>
    <xdr:from>
      <xdr:col>2</xdr:col>
      <xdr:colOff>846455</xdr:colOff>
      <xdr:row>27</xdr:row>
      <xdr:rowOff>66675</xdr:rowOff>
    </xdr:from>
    <xdr:ext cx="821690" cy="20701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3013075" y="4695825"/>
          <a:ext cx="821690" cy="2070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式（</a:t>
          </a:r>
          <a:r>
            <a:rPr kumimoji="1" lang="en-US" altLang="ja-JP" sz="700"/>
            <a:t>Model</a:t>
          </a:r>
          <a:r>
            <a:rPr kumimoji="1" lang="ja-JP" altLang="en-US" sz="700"/>
            <a:t>）コード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6"/>
  <sheetViews>
    <sheetView tabSelected="1" zoomScaleNormal="100" workbookViewId="0">
      <selection sqref="A1:AE1"/>
    </sheetView>
  </sheetViews>
  <sheetFormatPr defaultColWidth="9" defaultRowHeight="13" x14ac:dyDescent="0.2"/>
  <cols>
    <col min="1" max="1" width="7.7265625" style="1" bestFit="1" customWidth="1"/>
    <col min="2" max="4" width="4.08984375" style="2" customWidth="1"/>
    <col min="5" max="5" width="43.453125" style="2" bestFit="1" customWidth="1"/>
    <col min="6" max="6" width="5.26953125" style="3" bestFit="1" customWidth="1"/>
    <col min="7" max="7" width="12.90625" style="4" bestFit="1" customWidth="1"/>
    <col min="8" max="8" width="4.453125" style="5" customWidth="1"/>
    <col min="9" max="9" width="7.6328125" style="4" customWidth="1"/>
    <col min="10" max="10" width="4.453125" style="5" customWidth="1"/>
    <col min="11" max="11" width="7.6328125" style="4" customWidth="1"/>
    <col min="12" max="12" width="4.453125" style="4" customWidth="1"/>
    <col min="13" max="13" width="7.6328125" style="5" customWidth="1"/>
    <col min="14" max="14" width="4.453125" style="4" customWidth="1"/>
    <col min="15" max="15" width="7.6328125" style="5" customWidth="1"/>
    <col min="16" max="16" width="4.453125" style="4" customWidth="1"/>
    <col min="17" max="17" width="7.6328125" style="5" customWidth="1"/>
    <col min="18" max="18" width="4.453125" style="4" customWidth="1"/>
    <col min="19" max="19" width="7.6328125" style="5" customWidth="1"/>
    <col min="20" max="20" width="4.453125" style="4" customWidth="1"/>
    <col min="21" max="21" width="7.6328125" style="5" customWidth="1"/>
    <col min="22" max="22" width="4.453125" style="4" customWidth="1"/>
    <col min="23" max="23" width="7.6328125" style="5" customWidth="1"/>
    <col min="24" max="24" width="4.453125" style="4" customWidth="1"/>
    <col min="25" max="25" width="7.6328125" style="5" customWidth="1"/>
    <col min="26" max="26" width="4.453125" style="4" customWidth="1"/>
    <col min="27" max="27" width="7.6328125" style="5" customWidth="1"/>
    <col min="28" max="28" width="4.453125" style="4" customWidth="1"/>
    <col min="29" max="29" width="7.6328125" style="5" customWidth="1"/>
    <col min="30" max="30" width="4.453125" style="4" customWidth="1"/>
    <col min="31" max="31" width="7.6328125" style="5" customWidth="1"/>
    <col min="32" max="44" width="5.453125" style="4" bestFit="1" customWidth="1"/>
    <col min="45" max="45" width="9" style="2" customWidth="1"/>
    <col min="46" max="16384" width="9" style="2"/>
  </cols>
  <sheetData>
    <row r="1" spans="1:44" x14ac:dyDescent="0.2">
      <c r="A1" s="155" t="s">
        <v>3192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</row>
    <row r="2" spans="1:44" ht="7.5" customHeight="1" x14ac:dyDescent="0.2"/>
    <row r="3" spans="1:44" ht="12.75" customHeight="1" x14ac:dyDescent="0.2">
      <c r="AE3" s="5" t="s">
        <v>787</v>
      </c>
    </row>
    <row r="4" spans="1:44" ht="13.5" customHeight="1" x14ac:dyDescent="0.2">
      <c r="G4" s="144" t="s">
        <v>3185</v>
      </c>
      <c r="H4" s="145" t="s">
        <v>3191</v>
      </c>
      <c r="I4" s="28"/>
      <c r="J4" s="66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75"/>
    </row>
    <row r="5" spans="1:44" x14ac:dyDescent="0.2">
      <c r="G5" s="39" t="s">
        <v>2399</v>
      </c>
      <c r="H5" s="157" t="s">
        <v>441</v>
      </c>
      <c r="I5" s="158"/>
      <c r="J5" s="159" t="s">
        <v>2541</v>
      </c>
      <c r="K5" s="158"/>
      <c r="L5" s="159" t="s">
        <v>2376</v>
      </c>
      <c r="M5" s="158"/>
      <c r="N5" s="159" t="s">
        <v>2542</v>
      </c>
      <c r="O5" s="158"/>
      <c r="P5" s="159" t="s">
        <v>2543</v>
      </c>
      <c r="Q5" s="158"/>
      <c r="R5" s="159" t="s">
        <v>816</v>
      </c>
      <c r="S5" s="158"/>
      <c r="T5" s="159" t="s">
        <v>2544</v>
      </c>
      <c r="U5" s="158"/>
      <c r="V5" s="159" t="s">
        <v>2546</v>
      </c>
      <c r="W5" s="158"/>
      <c r="X5" s="159" t="s">
        <v>2547</v>
      </c>
      <c r="Y5" s="158"/>
      <c r="Z5" s="159" t="s">
        <v>2548</v>
      </c>
      <c r="AA5" s="158"/>
      <c r="AB5" s="159" t="s">
        <v>2549</v>
      </c>
      <c r="AC5" s="158"/>
      <c r="AD5" s="159" t="s">
        <v>2399</v>
      </c>
      <c r="AE5" s="158"/>
    </row>
    <row r="6" spans="1:44" s="6" customFormat="1" x14ac:dyDescent="0.2">
      <c r="A6" s="7" t="s">
        <v>2550</v>
      </c>
      <c r="B6" s="12"/>
      <c r="C6" s="12"/>
      <c r="D6" s="12"/>
      <c r="E6" s="12"/>
      <c r="F6" s="31"/>
      <c r="G6" s="40">
        <f t="shared" ref="G6:AE6" si="0">SUM(G7,G41,G65:G65,G66)</f>
        <v>2778</v>
      </c>
      <c r="H6" s="48">
        <f t="shared" si="0"/>
        <v>3</v>
      </c>
      <c r="I6" s="57">
        <f t="shared" si="0"/>
        <v>2781</v>
      </c>
      <c r="J6" s="67">
        <f>SUM(J7,J41,J65:J65,J66)</f>
        <v>-8</v>
      </c>
      <c r="K6" s="57">
        <f t="shared" si="0"/>
        <v>2773</v>
      </c>
      <c r="L6" s="67">
        <f t="shared" si="0"/>
        <v>0</v>
      </c>
      <c r="M6" s="57">
        <f t="shared" si="0"/>
        <v>2773</v>
      </c>
      <c r="N6" s="67">
        <f t="shared" si="0"/>
        <v>4</v>
      </c>
      <c r="O6" s="57">
        <f t="shared" si="0"/>
        <v>2777</v>
      </c>
      <c r="P6" s="67">
        <f t="shared" si="0"/>
        <v>4</v>
      </c>
      <c r="Q6" s="57">
        <f t="shared" si="0"/>
        <v>2781</v>
      </c>
      <c r="R6" s="67">
        <f t="shared" si="0"/>
        <v>4</v>
      </c>
      <c r="S6" s="57">
        <f t="shared" si="0"/>
        <v>2785</v>
      </c>
      <c r="T6" s="67">
        <f t="shared" si="0"/>
        <v>1</v>
      </c>
      <c r="U6" s="57">
        <f t="shared" si="0"/>
        <v>2786</v>
      </c>
      <c r="V6" s="67">
        <f t="shared" si="0"/>
        <v>2</v>
      </c>
      <c r="W6" s="57">
        <f t="shared" si="0"/>
        <v>2788</v>
      </c>
      <c r="X6" s="67">
        <f t="shared" si="0"/>
        <v>0</v>
      </c>
      <c r="Y6" s="57">
        <f t="shared" si="0"/>
        <v>2788</v>
      </c>
      <c r="Z6" s="67">
        <f t="shared" si="0"/>
        <v>0</v>
      </c>
      <c r="AA6" s="57">
        <f t="shared" si="0"/>
        <v>2788</v>
      </c>
      <c r="AB6" s="67">
        <f t="shared" si="0"/>
        <v>0</v>
      </c>
      <c r="AC6" s="57">
        <f t="shared" si="0"/>
        <v>2788</v>
      </c>
      <c r="AD6" s="67">
        <f t="shared" si="0"/>
        <v>0</v>
      </c>
      <c r="AE6" s="57">
        <f t="shared" si="0"/>
        <v>2788</v>
      </c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</row>
    <row r="7" spans="1:44" x14ac:dyDescent="0.2">
      <c r="A7" s="8"/>
      <c r="B7" s="13" t="s">
        <v>201</v>
      </c>
      <c r="C7" s="19"/>
      <c r="D7" s="19"/>
      <c r="E7" s="19"/>
      <c r="F7" s="32"/>
      <c r="G7" s="41">
        <f t="shared" ref="G7:AE7" si="1">SUM(G8,G11,G36)</f>
        <v>1309</v>
      </c>
      <c r="H7" s="49">
        <f t="shared" si="1"/>
        <v>0</v>
      </c>
      <c r="I7" s="58">
        <f t="shared" si="1"/>
        <v>1309</v>
      </c>
      <c r="J7" s="68">
        <f>SUM(J8,J11,J36)</f>
        <v>-3</v>
      </c>
      <c r="K7" s="58">
        <f t="shared" si="1"/>
        <v>1306</v>
      </c>
      <c r="L7" s="68">
        <f t="shared" si="1"/>
        <v>1</v>
      </c>
      <c r="M7" s="58">
        <f t="shared" si="1"/>
        <v>1307</v>
      </c>
      <c r="N7" s="68">
        <f t="shared" si="1"/>
        <v>0</v>
      </c>
      <c r="O7" s="58">
        <f t="shared" si="1"/>
        <v>1307</v>
      </c>
      <c r="P7" s="68">
        <f t="shared" si="1"/>
        <v>3</v>
      </c>
      <c r="Q7" s="58">
        <f t="shared" si="1"/>
        <v>1310</v>
      </c>
      <c r="R7" s="68">
        <f>SUM(R8,R11,R36)</f>
        <v>2</v>
      </c>
      <c r="S7" s="58">
        <f t="shared" si="1"/>
        <v>1312</v>
      </c>
      <c r="T7" s="68">
        <f t="shared" si="1"/>
        <v>0</v>
      </c>
      <c r="U7" s="58">
        <f t="shared" si="1"/>
        <v>1312</v>
      </c>
      <c r="V7" s="68">
        <f t="shared" si="1"/>
        <v>2</v>
      </c>
      <c r="W7" s="58">
        <f t="shared" si="1"/>
        <v>1314</v>
      </c>
      <c r="X7" s="68">
        <f t="shared" si="1"/>
        <v>0</v>
      </c>
      <c r="Y7" s="58">
        <f t="shared" si="1"/>
        <v>1314</v>
      </c>
      <c r="Z7" s="68">
        <f t="shared" si="1"/>
        <v>0</v>
      </c>
      <c r="AA7" s="58">
        <f t="shared" si="1"/>
        <v>1314</v>
      </c>
      <c r="AB7" s="68">
        <f t="shared" si="1"/>
        <v>0</v>
      </c>
      <c r="AC7" s="58">
        <f t="shared" si="1"/>
        <v>1314</v>
      </c>
      <c r="AD7" s="68">
        <f t="shared" si="1"/>
        <v>0</v>
      </c>
      <c r="AE7" s="58">
        <f t="shared" si="1"/>
        <v>1314</v>
      </c>
    </row>
    <row r="8" spans="1:44" x14ac:dyDescent="0.2">
      <c r="A8" s="8"/>
      <c r="B8" s="13"/>
      <c r="C8" s="20" t="s">
        <v>2551</v>
      </c>
      <c r="D8" s="25"/>
      <c r="E8" s="25"/>
      <c r="F8" s="33"/>
      <c r="G8" s="42">
        <f>SUM(G9:G10)</f>
        <v>497</v>
      </c>
      <c r="H8" s="50">
        <f t="shared" ref="H8:AE8" si="2">SUM(H9:H10)</f>
        <v>0</v>
      </c>
      <c r="I8" s="59">
        <f t="shared" si="2"/>
        <v>497</v>
      </c>
      <c r="J8" s="69">
        <f t="shared" si="2"/>
        <v>-1</v>
      </c>
      <c r="K8" s="59">
        <f t="shared" si="2"/>
        <v>496</v>
      </c>
      <c r="L8" s="69">
        <f t="shared" si="2"/>
        <v>0</v>
      </c>
      <c r="M8" s="59">
        <f>SUM(M9:M10)</f>
        <v>496</v>
      </c>
      <c r="N8" s="69">
        <f t="shared" si="2"/>
        <v>-2</v>
      </c>
      <c r="O8" s="59">
        <f t="shared" si="2"/>
        <v>494</v>
      </c>
      <c r="P8" s="69">
        <f t="shared" si="2"/>
        <v>0</v>
      </c>
      <c r="Q8" s="59">
        <f t="shared" si="2"/>
        <v>494</v>
      </c>
      <c r="R8" s="69">
        <f t="shared" si="2"/>
        <v>0</v>
      </c>
      <c r="S8" s="59">
        <f t="shared" si="2"/>
        <v>494</v>
      </c>
      <c r="T8" s="69">
        <f t="shared" si="2"/>
        <v>-1</v>
      </c>
      <c r="U8" s="59">
        <f t="shared" si="2"/>
        <v>493</v>
      </c>
      <c r="V8" s="69">
        <f t="shared" si="2"/>
        <v>0</v>
      </c>
      <c r="W8" s="59">
        <f t="shared" si="2"/>
        <v>493</v>
      </c>
      <c r="X8" s="69">
        <f t="shared" si="2"/>
        <v>0</v>
      </c>
      <c r="Y8" s="59">
        <f t="shared" si="2"/>
        <v>493</v>
      </c>
      <c r="Z8" s="69">
        <f t="shared" si="2"/>
        <v>0</v>
      </c>
      <c r="AA8" s="59">
        <f t="shared" si="2"/>
        <v>493</v>
      </c>
      <c r="AB8" s="69">
        <f t="shared" si="2"/>
        <v>0</v>
      </c>
      <c r="AC8" s="59">
        <f t="shared" si="2"/>
        <v>493</v>
      </c>
      <c r="AD8" s="69">
        <f t="shared" si="2"/>
        <v>0</v>
      </c>
      <c r="AE8" s="59">
        <f t="shared" si="2"/>
        <v>493</v>
      </c>
    </row>
    <row r="9" spans="1:44" x14ac:dyDescent="0.2">
      <c r="A9" s="9" t="s">
        <v>2192</v>
      </c>
      <c r="B9" s="13"/>
      <c r="C9" s="21"/>
      <c r="D9" s="26" t="s">
        <v>2552</v>
      </c>
      <c r="E9" s="28"/>
      <c r="F9" s="34"/>
      <c r="G9" s="43">
        <f>SUMIF(型式一覧!$K:$K,"010101",型式一覧!M:M)</f>
        <v>457</v>
      </c>
      <c r="H9" s="51">
        <f>SUMIF(型式一覧!$K:$K,"010101",型式一覧!N:N)</f>
        <v>0</v>
      </c>
      <c r="I9" s="60">
        <f>SUMIF(型式一覧!$K:$K,"010101",型式一覧!O:O)</f>
        <v>457</v>
      </c>
      <c r="J9" s="70">
        <f>SUMIF(型式一覧!$K:$K,"010101",型式一覧!P:P)</f>
        <v>-1</v>
      </c>
      <c r="K9" s="60">
        <f>SUMIF(型式一覧!$K:$K,"010101",型式一覧!Q:Q)</f>
        <v>456</v>
      </c>
      <c r="L9" s="70">
        <f>SUMIF(型式一覧!$K:$K,"010101",型式一覧!R:R)</f>
        <v>0</v>
      </c>
      <c r="M9" s="60">
        <f>SUMIF(型式一覧!$K:$K,"010101",型式一覧!S:S)</f>
        <v>456</v>
      </c>
      <c r="N9" s="70">
        <f>SUMIF(型式一覧!$K:$K,"010101",型式一覧!T:T)</f>
        <v>-2</v>
      </c>
      <c r="O9" s="60">
        <f>SUMIF(型式一覧!$K:$K,"010101",型式一覧!U:U)</f>
        <v>454</v>
      </c>
      <c r="P9" s="70">
        <f>SUMIF(型式一覧!$K:$K,"010101",型式一覧!V:V)</f>
        <v>0</v>
      </c>
      <c r="Q9" s="60">
        <f>SUMIF(型式一覧!$K:$K,"010101",型式一覧!W:W)</f>
        <v>454</v>
      </c>
      <c r="R9" s="70">
        <f>SUMIF(型式一覧!$K:$K,"010101",型式一覧!X:X)</f>
        <v>0</v>
      </c>
      <c r="S9" s="60">
        <f>SUMIF(型式一覧!$K:$K,"010101",型式一覧!Y:Y)</f>
        <v>454</v>
      </c>
      <c r="T9" s="70">
        <f>SUMIF(型式一覧!$K:$K,"010101",型式一覧!Z:Z)</f>
        <v>-1</v>
      </c>
      <c r="U9" s="60">
        <f>SUMIF(型式一覧!$K:$K,"010101",型式一覧!AA:AA)</f>
        <v>453</v>
      </c>
      <c r="V9" s="70">
        <f>SUMIF(型式一覧!$K:$K,"010101",型式一覧!AB:AB)</f>
        <v>0</v>
      </c>
      <c r="W9" s="60">
        <f>SUMIF(型式一覧!$K:$K,"010101",型式一覧!AC:AC)</f>
        <v>453</v>
      </c>
      <c r="X9" s="70">
        <f>SUMIF(型式一覧!$K:$K,"010101",型式一覧!AD:AD)</f>
        <v>0</v>
      </c>
      <c r="Y9" s="60">
        <f>SUMIF(型式一覧!$K:$K,"010101",型式一覧!AE:AE)</f>
        <v>453</v>
      </c>
      <c r="Z9" s="70">
        <f>SUMIF(型式一覧!$K:$K,"010101",型式一覧!AF:AF)</f>
        <v>0</v>
      </c>
      <c r="AA9" s="60">
        <f>SUMIF(型式一覧!$K:$K,"010101",型式一覧!AG:AG)</f>
        <v>453</v>
      </c>
      <c r="AB9" s="70">
        <f>SUMIF(型式一覧!$K:$K,"010101",型式一覧!AH:AH)</f>
        <v>0</v>
      </c>
      <c r="AC9" s="60">
        <f>SUMIF(型式一覧!$K:$K,"010101",型式一覧!AI:AI)</f>
        <v>453</v>
      </c>
      <c r="AD9" s="70">
        <f>SUMIF(型式一覧!$K:$K,"010101",型式一覧!AJ:AJ)</f>
        <v>0</v>
      </c>
      <c r="AE9" s="60">
        <f>SUMIF(型式一覧!$K:$K,"010101",型式一覧!AK:AK)</f>
        <v>453</v>
      </c>
    </row>
    <row r="10" spans="1:44" x14ac:dyDescent="0.2">
      <c r="A10" s="9" t="s">
        <v>1238</v>
      </c>
      <c r="B10" s="13"/>
      <c r="C10" s="22"/>
      <c r="D10" s="26" t="s">
        <v>862</v>
      </c>
      <c r="E10" s="28"/>
      <c r="F10" s="34"/>
      <c r="G10" s="43">
        <f>SUMIF(型式一覧!$K:$K,"010201",型式一覧!M:M)</f>
        <v>40</v>
      </c>
      <c r="H10" s="51">
        <f>SUMIF(型式一覧!$K:$K,"010201",型式一覧!N:N)</f>
        <v>0</v>
      </c>
      <c r="I10" s="60">
        <f>SUMIF(型式一覧!$K:$K,"010201",型式一覧!O:O)</f>
        <v>40</v>
      </c>
      <c r="J10" s="70">
        <f>SUMIF(型式一覧!$K:$K,"010201",型式一覧!P:P)</f>
        <v>0</v>
      </c>
      <c r="K10" s="60">
        <f>SUMIF(型式一覧!$K:$K,"010201",型式一覧!Q:Q)</f>
        <v>40</v>
      </c>
      <c r="L10" s="70">
        <f>SUMIF(型式一覧!$K:$K,"010201",型式一覧!R:R)</f>
        <v>0</v>
      </c>
      <c r="M10" s="60">
        <f>SUMIF(型式一覧!$K:$K,"010201",型式一覧!S:S)</f>
        <v>40</v>
      </c>
      <c r="N10" s="70">
        <f>SUMIF(型式一覧!$K:$K,"010201",型式一覧!T:T)</f>
        <v>0</v>
      </c>
      <c r="O10" s="60">
        <f>SUMIF(型式一覧!$K:$K,"010201",型式一覧!U:U)</f>
        <v>40</v>
      </c>
      <c r="P10" s="70">
        <f>SUMIF(型式一覧!$K:$K,"010201",型式一覧!V:V)</f>
        <v>0</v>
      </c>
      <c r="Q10" s="60">
        <f>SUMIF(型式一覧!$K:$K,"010201",型式一覧!W:W)</f>
        <v>40</v>
      </c>
      <c r="R10" s="70">
        <f>SUMIF(型式一覧!$K:$K,"010201",型式一覧!X:X)</f>
        <v>0</v>
      </c>
      <c r="S10" s="60">
        <f>SUMIF(型式一覧!$K:$K,"010201",型式一覧!Y:Y)</f>
        <v>40</v>
      </c>
      <c r="T10" s="70">
        <f>SUMIF(型式一覧!$K:$K,"010201",型式一覧!Z:Z)</f>
        <v>0</v>
      </c>
      <c r="U10" s="60">
        <f>SUMIF(型式一覧!$K:$K,"010201",型式一覧!AA:AA)</f>
        <v>40</v>
      </c>
      <c r="V10" s="70">
        <f>SUMIF(型式一覧!$K:$K,"010201",型式一覧!AB:AB)</f>
        <v>0</v>
      </c>
      <c r="W10" s="60">
        <f>SUMIF(型式一覧!$K:$K,"010201",型式一覧!AC:AC)</f>
        <v>40</v>
      </c>
      <c r="X10" s="70">
        <f>SUMIF(型式一覧!$K:$K,"010201",型式一覧!AD:AD)</f>
        <v>0</v>
      </c>
      <c r="Y10" s="60">
        <f>SUMIF(型式一覧!$K:$K,"010201",型式一覧!AE:AE)</f>
        <v>40</v>
      </c>
      <c r="Z10" s="70">
        <f>SUMIF(型式一覧!$K:$K,"010201",型式一覧!AF:AF)</f>
        <v>0</v>
      </c>
      <c r="AA10" s="60">
        <f>SUMIF(型式一覧!$K:$K,"010201",型式一覧!AG:AG)</f>
        <v>40</v>
      </c>
      <c r="AB10" s="70">
        <f>SUMIF(型式一覧!$K:$K,"010201",型式一覧!AH:AH)</f>
        <v>0</v>
      </c>
      <c r="AC10" s="60">
        <f>SUMIF(型式一覧!$K:$K,"010201",型式一覧!AI:AI)</f>
        <v>40</v>
      </c>
      <c r="AD10" s="70">
        <f>SUMIF(型式一覧!$K:$K,"010201",型式一覧!AJ:AJ)</f>
        <v>0</v>
      </c>
      <c r="AE10" s="60">
        <f>SUMIF(型式一覧!$K:$K,"010201",型式一覧!AK:AK)</f>
        <v>40</v>
      </c>
    </row>
    <row r="11" spans="1:44" x14ac:dyDescent="0.2">
      <c r="A11" s="9"/>
      <c r="B11" s="13"/>
      <c r="C11" s="20" t="s">
        <v>2554</v>
      </c>
      <c r="D11" s="25"/>
      <c r="E11" s="25"/>
      <c r="F11" s="33"/>
      <c r="G11" s="42">
        <f t="shared" ref="G11:AE11" si="3">SUM(G12,G18,G25)</f>
        <v>801</v>
      </c>
      <c r="H11" s="50">
        <f t="shared" si="3"/>
        <v>0</v>
      </c>
      <c r="I11" s="59">
        <f t="shared" si="3"/>
        <v>801</v>
      </c>
      <c r="J11" s="69">
        <f t="shared" si="3"/>
        <v>-2</v>
      </c>
      <c r="K11" s="59">
        <f t="shared" si="3"/>
        <v>799</v>
      </c>
      <c r="L11" s="69">
        <f t="shared" si="3"/>
        <v>1</v>
      </c>
      <c r="M11" s="59">
        <f t="shared" si="3"/>
        <v>800</v>
      </c>
      <c r="N11" s="69">
        <f t="shared" si="3"/>
        <v>2</v>
      </c>
      <c r="O11" s="59">
        <f t="shared" si="3"/>
        <v>802</v>
      </c>
      <c r="P11" s="69">
        <f t="shared" si="3"/>
        <v>3</v>
      </c>
      <c r="Q11" s="59">
        <f t="shared" si="3"/>
        <v>805</v>
      </c>
      <c r="R11" s="69">
        <f t="shared" si="3"/>
        <v>2</v>
      </c>
      <c r="S11" s="59">
        <f t="shared" si="3"/>
        <v>807</v>
      </c>
      <c r="T11" s="69">
        <f t="shared" si="3"/>
        <v>1</v>
      </c>
      <c r="U11" s="59">
        <f t="shared" si="3"/>
        <v>808</v>
      </c>
      <c r="V11" s="69">
        <f t="shared" si="3"/>
        <v>2</v>
      </c>
      <c r="W11" s="59">
        <f t="shared" si="3"/>
        <v>810</v>
      </c>
      <c r="X11" s="69">
        <f t="shared" si="3"/>
        <v>0</v>
      </c>
      <c r="Y11" s="59">
        <f t="shared" si="3"/>
        <v>810</v>
      </c>
      <c r="Z11" s="69">
        <f t="shared" si="3"/>
        <v>0</v>
      </c>
      <c r="AA11" s="59">
        <f t="shared" si="3"/>
        <v>810</v>
      </c>
      <c r="AB11" s="69">
        <f t="shared" si="3"/>
        <v>0</v>
      </c>
      <c r="AC11" s="59">
        <f t="shared" si="3"/>
        <v>810</v>
      </c>
      <c r="AD11" s="69">
        <f t="shared" si="3"/>
        <v>0</v>
      </c>
      <c r="AE11" s="59">
        <f t="shared" si="3"/>
        <v>810</v>
      </c>
    </row>
    <row r="12" spans="1:44" x14ac:dyDescent="0.2">
      <c r="A12" s="9" t="s">
        <v>1166</v>
      </c>
      <c r="B12" s="13"/>
      <c r="C12" s="21"/>
      <c r="D12" s="20" t="s">
        <v>2552</v>
      </c>
      <c r="E12" s="25"/>
      <c r="F12" s="33"/>
      <c r="G12" s="42">
        <f>SUMIF(型式一覧!$K:$K,"010102",型式一覧!M:M)</f>
        <v>66</v>
      </c>
      <c r="H12" s="50">
        <f>SUMIF(型式一覧!$K:$K,"010102",型式一覧!N:N)</f>
        <v>0</v>
      </c>
      <c r="I12" s="59">
        <f>SUMIF(型式一覧!$K:$K,"010102",型式一覧!O:O)</f>
        <v>66</v>
      </c>
      <c r="J12" s="69">
        <f>SUMIF(型式一覧!$K:$K,"010102",型式一覧!P:P)</f>
        <v>0</v>
      </c>
      <c r="K12" s="59">
        <f>SUMIF(型式一覧!$K:$K,"010102",型式一覧!Q:Q)</f>
        <v>66</v>
      </c>
      <c r="L12" s="69">
        <f>SUMIF(型式一覧!$K:$K,"010102",型式一覧!R:R)</f>
        <v>-1</v>
      </c>
      <c r="M12" s="59">
        <f>SUMIF(型式一覧!$K:$K,"010102",型式一覧!S:S)</f>
        <v>65</v>
      </c>
      <c r="N12" s="69">
        <f>SUMIF(型式一覧!$K:$K,"010102",型式一覧!T:T)</f>
        <v>0</v>
      </c>
      <c r="O12" s="59">
        <f>SUMIF(型式一覧!$K:$K,"010102",型式一覧!U:U)</f>
        <v>65</v>
      </c>
      <c r="P12" s="69">
        <f>SUMIF(型式一覧!$K:$K,"010102",型式一覧!V:V)</f>
        <v>0</v>
      </c>
      <c r="Q12" s="59">
        <f>SUMIF(型式一覧!$K:$K,"010102",型式一覧!W:W)</f>
        <v>65</v>
      </c>
      <c r="R12" s="69">
        <f>SUMIF(型式一覧!$K:$K,"010102",型式一覧!X:X)</f>
        <v>0</v>
      </c>
      <c r="S12" s="59">
        <f>SUMIF(型式一覧!$K:$K,"010102",型式一覧!Y:Y)</f>
        <v>65</v>
      </c>
      <c r="T12" s="69">
        <f>SUMIF(型式一覧!$K:$K,"010102",型式一覧!Z:Z)</f>
        <v>0</v>
      </c>
      <c r="U12" s="59">
        <f>SUMIF(型式一覧!$K:$K,"010102",型式一覧!AA:AA)</f>
        <v>65</v>
      </c>
      <c r="V12" s="69">
        <f>SUMIF(型式一覧!$K:$K,"010102",型式一覧!AB:AB)</f>
        <v>1</v>
      </c>
      <c r="W12" s="59">
        <f>SUMIF(型式一覧!$K:$K,"010102",型式一覧!AC:AC)</f>
        <v>66</v>
      </c>
      <c r="X12" s="69">
        <f>SUMIF(型式一覧!$K:$K,"010102",型式一覧!AD:AD)</f>
        <v>0</v>
      </c>
      <c r="Y12" s="59">
        <f>SUMIF(型式一覧!$K:$K,"010102",型式一覧!AE:AE)</f>
        <v>66</v>
      </c>
      <c r="Z12" s="69">
        <f>SUMIF(型式一覧!$K:$K,"010102",型式一覧!AF:AF)</f>
        <v>0</v>
      </c>
      <c r="AA12" s="59">
        <f>SUMIF(型式一覧!$K:$K,"010102",型式一覧!AG:AG)</f>
        <v>66</v>
      </c>
      <c r="AB12" s="69">
        <f>SUMIF(型式一覧!$K:$K,"010102",型式一覧!AH:AH)</f>
        <v>0</v>
      </c>
      <c r="AC12" s="59">
        <f>SUMIF(型式一覧!$K:$K,"010102",型式一覧!AI:AI)</f>
        <v>66</v>
      </c>
      <c r="AD12" s="69">
        <f>SUMIF(型式一覧!$K:$K,"010102",型式一覧!AJ:AJ)</f>
        <v>0</v>
      </c>
      <c r="AE12" s="59">
        <f>SUMIF(型式一覧!$K:$K,"010102",型式一覧!AK:AK)</f>
        <v>66</v>
      </c>
    </row>
    <row r="13" spans="1:44" x14ac:dyDescent="0.2">
      <c r="A13" s="9" t="s">
        <v>461</v>
      </c>
      <c r="B13" s="13"/>
      <c r="C13" s="21"/>
      <c r="D13" s="21"/>
      <c r="E13" s="20" t="s">
        <v>1318</v>
      </c>
      <c r="F13" s="33"/>
      <c r="G13" s="42">
        <f>SUMIF(型式一覧!$L:$L,$A13,型式一覧!M:M)</f>
        <v>24</v>
      </c>
      <c r="H13" s="50">
        <f>SUMIF(型式一覧!$L:$L,$A13,型式一覧!N:N)</f>
        <v>0</v>
      </c>
      <c r="I13" s="59">
        <f>SUMIF(型式一覧!$L:$L,$A13,型式一覧!O:O)</f>
        <v>24</v>
      </c>
      <c r="J13" s="69">
        <f>SUMIF(型式一覧!$L:$L,$A13,型式一覧!P:P)</f>
        <v>0</v>
      </c>
      <c r="K13" s="59">
        <f>SUMIF(型式一覧!$L:$L,$A13,型式一覧!Q:Q)</f>
        <v>24</v>
      </c>
      <c r="L13" s="69">
        <f>SUMIF(型式一覧!$L:$L,$A13,型式一覧!R:R)</f>
        <v>0</v>
      </c>
      <c r="M13" s="59">
        <f>SUMIF(型式一覧!$L:$L,$A13,型式一覧!S:S)</f>
        <v>24</v>
      </c>
      <c r="N13" s="69">
        <f>SUMIF(型式一覧!$L:$L,$A13,型式一覧!T:T)</f>
        <v>0</v>
      </c>
      <c r="O13" s="59">
        <f>SUMIF(型式一覧!$L:$L,$A13,型式一覧!U:U)</f>
        <v>24</v>
      </c>
      <c r="P13" s="69">
        <f>SUMIF(型式一覧!$L:$L,$A13,型式一覧!V:V)</f>
        <v>0</v>
      </c>
      <c r="Q13" s="59">
        <f>SUMIF(型式一覧!$L:$L,$A13,型式一覧!W:W)</f>
        <v>24</v>
      </c>
      <c r="R13" s="69">
        <f>SUMIF(型式一覧!$L:$L,$A13,型式一覧!X:X)</f>
        <v>0</v>
      </c>
      <c r="S13" s="59">
        <f>SUMIF(型式一覧!$L:$L,$A13,型式一覧!Y:Y)</f>
        <v>24</v>
      </c>
      <c r="T13" s="69">
        <f>SUMIF(型式一覧!$L:$L,$A13,型式一覧!Z:Z)</f>
        <v>0</v>
      </c>
      <c r="U13" s="59">
        <f>SUMIF(型式一覧!$L:$L,$A13,型式一覧!AA:AA)</f>
        <v>24</v>
      </c>
      <c r="V13" s="69">
        <f>SUMIF(型式一覧!$L:$L,$A13,型式一覧!AB:AB)</f>
        <v>0</v>
      </c>
      <c r="W13" s="59">
        <f>SUMIF(型式一覧!$L:$L,$A13,型式一覧!AC:AC)</f>
        <v>24</v>
      </c>
      <c r="X13" s="69">
        <f>SUMIF(型式一覧!$L:$L,$A13,型式一覧!AD:AD)</f>
        <v>0</v>
      </c>
      <c r="Y13" s="59">
        <f>SUMIF(型式一覧!$L:$L,$A13,型式一覧!AE:AE)</f>
        <v>24</v>
      </c>
      <c r="Z13" s="69">
        <f>SUMIF(型式一覧!$L:$L,$A13,型式一覧!AF:AF)</f>
        <v>0</v>
      </c>
      <c r="AA13" s="59">
        <f>SUMIF(型式一覧!$L:$L,$A13,型式一覧!AG:AG)</f>
        <v>24</v>
      </c>
      <c r="AB13" s="69">
        <f>SUMIF(型式一覧!$L:$L,$A13,型式一覧!AH:AH)</f>
        <v>0</v>
      </c>
      <c r="AC13" s="59">
        <f>SUMIF(型式一覧!$L:$L,$A13,型式一覧!AI:AI)</f>
        <v>24</v>
      </c>
      <c r="AD13" s="69">
        <f>SUMIF(型式一覧!$L:$L,$A13,型式一覧!AJ:AJ)</f>
        <v>0</v>
      </c>
      <c r="AE13" s="59">
        <f>SUMIF(型式一覧!$L:$L,$A13,型式一覧!AK:AK)</f>
        <v>24</v>
      </c>
    </row>
    <row r="14" spans="1:44" x14ac:dyDescent="0.2">
      <c r="A14" s="9" t="s">
        <v>40</v>
      </c>
      <c r="B14" s="13"/>
      <c r="C14" s="21"/>
      <c r="D14" s="21"/>
      <c r="E14" s="21" t="s">
        <v>617</v>
      </c>
      <c r="F14" s="35"/>
      <c r="G14" s="44">
        <f>SUMIF(型式一覧!$L:$L,$A14,型式一覧!M:M)</f>
        <v>13</v>
      </c>
      <c r="H14" s="52">
        <f>SUMIF(型式一覧!$L:$L,$A14,型式一覧!N:N)</f>
        <v>0</v>
      </c>
      <c r="I14" s="61">
        <f>SUMIF(型式一覧!$L:$L,$A14,型式一覧!O:O)</f>
        <v>13</v>
      </c>
      <c r="J14" s="71">
        <f>SUMIF(型式一覧!$L:$L,$A14,型式一覧!P:P)</f>
        <v>0</v>
      </c>
      <c r="K14" s="61">
        <f>SUMIF(型式一覧!$L:$L,$A14,型式一覧!Q:Q)</f>
        <v>13</v>
      </c>
      <c r="L14" s="71">
        <f>SUMIF(型式一覧!$L:$L,$A14,型式一覧!R:R)</f>
        <v>0</v>
      </c>
      <c r="M14" s="61">
        <f>SUMIF(型式一覧!$L:$L,$A14,型式一覧!S:S)</f>
        <v>13</v>
      </c>
      <c r="N14" s="71">
        <f>SUMIF(型式一覧!$L:$L,$A14,型式一覧!T:T)</f>
        <v>0</v>
      </c>
      <c r="O14" s="61">
        <f>SUMIF(型式一覧!$L:$L,$A14,型式一覧!U:U)</f>
        <v>13</v>
      </c>
      <c r="P14" s="71">
        <f>SUMIF(型式一覧!$L:$L,$A14,型式一覧!V:V)</f>
        <v>0</v>
      </c>
      <c r="Q14" s="61">
        <f>SUMIF(型式一覧!$L:$L,$A14,型式一覧!W:W)</f>
        <v>13</v>
      </c>
      <c r="R14" s="71">
        <f>SUMIF(型式一覧!$L:$L,$A14,型式一覧!X:X)</f>
        <v>0</v>
      </c>
      <c r="S14" s="61">
        <f>SUMIF(型式一覧!$L:$L,$A14,型式一覧!Y:Y)</f>
        <v>13</v>
      </c>
      <c r="T14" s="71">
        <f>SUMIF(型式一覧!$L:$L,$A14,型式一覧!Z:Z)</f>
        <v>0</v>
      </c>
      <c r="U14" s="61">
        <f>SUMIF(型式一覧!$L:$L,$A14,型式一覧!AA:AA)</f>
        <v>13</v>
      </c>
      <c r="V14" s="71">
        <f>SUMIF(型式一覧!$L:$L,$A14,型式一覧!AB:AB)</f>
        <v>0</v>
      </c>
      <c r="W14" s="61">
        <f>SUMIF(型式一覧!$L:$L,$A14,型式一覧!AC:AC)</f>
        <v>13</v>
      </c>
      <c r="X14" s="71">
        <f>SUMIF(型式一覧!$L:$L,$A14,型式一覧!AD:AD)</f>
        <v>0</v>
      </c>
      <c r="Y14" s="61">
        <f>SUMIF(型式一覧!$L:$L,$A14,型式一覧!AE:AE)</f>
        <v>13</v>
      </c>
      <c r="Z14" s="71">
        <f>SUMIF(型式一覧!$L:$L,$A14,型式一覧!AF:AF)</f>
        <v>0</v>
      </c>
      <c r="AA14" s="61">
        <f>SUMIF(型式一覧!$L:$L,$A14,型式一覧!AG:AG)</f>
        <v>13</v>
      </c>
      <c r="AB14" s="71">
        <f>SUMIF(型式一覧!$L:$L,$A14,型式一覧!AH:AH)</f>
        <v>0</v>
      </c>
      <c r="AC14" s="61">
        <f>SUMIF(型式一覧!$L:$L,$A14,型式一覧!AI:AI)</f>
        <v>13</v>
      </c>
      <c r="AD14" s="71">
        <f>SUMIF(型式一覧!$L:$L,$A14,型式一覧!AJ:AJ)</f>
        <v>0</v>
      </c>
      <c r="AE14" s="61">
        <f>SUMIF(型式一覧!$L:$L,$A14,型式一覧!AK:AK)</f>
        <v>13</v>
      </c>
    </row>
    <row r="15" spans="1:44" x14ac:dyDescent="0.2">
      <c r="A15" s="9" t="s">
        <v>815</v>
      </c>
      <c r="B15" s="13"/>
      <c r="C15" s="21"/>
      <c r="D15" s="21"/>
      <c r="E15" s="21" t="s">
        <v>1850</v>
      </c>
      <c r="F15" s="35"/>
      <c r="G15" s="44">
        <f>SUMIF(型式一覧!$L:$L,$A15,型式一覧!M:M)</f>
        <v>2</v>
      </c>
      <c r="H15" s="52">
        <f>SUMIF(型式一覧!$L:$L,$A15,型式一覧!N:N)</f>
        <v>0</v>
      </c>
      <c r="I15" s="61">
        <f>SUMIF(型式一覧!$L:$L,$A15,型式一覧!O:O)</f>
        <v>2</v>
      </c>
      <c r="J15" s="71">
        <f>SUMIF(型式一覧!$L:$L,$A15,型式一覧!P:P)</f>
        <v>0</v>
      </c>
      <c r="K15" s="61">
        <f>SUMIF(型式一覧!$L:$L,$A15,型式一覧!Q:Q)</f>
        <v>2</v>
      </c>
      <c r="L15" s="71">
        <f>SUMIF(型式一覧!$L:$L,$A15,型式一覧!R:R)</f>
        <v>0</v>
      </c>
      <c r="M15" s="61">
        <f>SUMIF(型式一覧!$L:$L,$A15,型式一覧!S:S)</f>
        <v>2</v>
      </c>
      <c r="N15" s="71">
        <f>SUMIF(型式一覧!$L:$L,$A15,型式一覧!T:T)</f>
        <v>0</v>
      </c>
      <c r="O15" s="61">
        <f>SUMIF(型式一覧!$L:$L,$A15,型式一覧!U:U)</f>
        <v>2</v>
      </c>
      <c r="P15" s="71">
        <f>SUMIF(型式一覧!$L:$L,$A15,型式一覧!V:V)</f>
        <v>0</v>
      </c>
      <c r="Q15" s="61">
        <f>SUMIF(型式一覧!$L:$L,$A15,型式一覧!W:W)</f>
        <v>2</v>
      </c>
      <c r="R15" s="71">
        <f>SUMIF(型式一覧!$L:$L,$A15,型式一覧!X:X)</f>
        <v>0</v>
      </c>
      <c r="S15" s="61">
        <f>SUMIF(型式一覧!$L:$L,$A15,型式一覧!Y:Y)</f>
        <v>2</v>
      </c>
      <c r="T15" s="71">
        <f>SUMIF(型式一覧!$L:$L,$A15,型式一覧!Z:Z)</f>
        <v>0</v>
      </c>
      <c r="U15" s="61">
        <f>SUMIF(型式一覧!$L:$L,$A15,型式一覧!AA:AA)</f>
        <v>2</v>
      </c>
      <c r="V15" s="71">
        <f>SUMIF(型式一覧!$L:$L,$A15,型式一覧!AB:AB)</f>
        <v>0</v>
      </c>
      <c r="W15" s="61">
        <f>SUMIF(型式一覧!$L:$L,$A15,型式一覧!AC:AC)</f>
        <v>2</v>
      </c>
      <c r="X15" s="71">
        <f>SUMIF(型式一覧!$L:$L,$A15,型式一覧!AD:AD)</f>
        <v>0</v>
      </c>
      <c r="Y15" s="61">
        <f>SUMIF(型式一覧!$L:$L,$A15,型式一覧!AE:AE)</f>
        <v>2</v>
      </c>
      <c r="Z15" s="71">
        <f>SUMIF(型式一覧!$L:$L,$A15,型式一覧!AF:AF)</f>
        <v>0</v>
      </c>
      <c r="AA15" s="61">
        <f>SUMIF(型式一覧!$L:$L,$A15,型式一覧!AG:AG)</f>
        <v>2</v>
      </c>
      <c r="AB15" s="71">
        <f>SUMIF(型式一覧!$L:$L,$A15,型式一覧!AH:AH)</f>
        <v>0</v>
      </c>
      <c r="AC15" s="61">
        <f>SUMIF(型式一覧!$L:$L,$A15,型式一覧!AI:AI)</f>
        <v>2</v>
      </c>
      <c r="AD15" s="71">
        <f>SUMIF(型式一覧!$L:$L,$A15,型式一覧!AJ:AJ)</f>
        <v>0</v>
      </c>
      <c r="AE15" s="61">
        <f>SUMIF(型式一覧!$L:$L,$A15,型式一覧!AK:AK)</f>
        <v>2</v>
      </c>
    </row>
    <row r="16" spans="1:44" x14ac:dyDescent="0.2">
      <c r="A16" s="9" t="s">
        <v>821</v>
      </c>
      <c r="B16" s="13"/>
      <c r="C16" s="21"/>
      <c r="D16" s="21"/>
      <c r="E16" s="21" t="s">
        <v>1352</v>
      </c>
      <c r="F16" s="35"/>
      <c r="G16" s="44">
        <f>SUMIF(型式一覧!$L:$L,$A16,型式一覧!M:M)</f>
        <v>5</v>
      </c>
      <c r="H16" s="52">
        <f>SUMIF(型式一覧!$L:$L,$A16,型式一覧!N:N)</f>
        <v>0</v>
      </c>
      <c r="I16" s="61">
        <f>SUMIF(型式一覧!$L:$L,$A16,型式一覧!O:O)</f>
        <v>5</v>
      </c>
      <c r="J16" s="71">
        <f>SUMIF(型式一覧!$L:$L,$A16,型式一覧!P:P)</f>
        <v>0</v>
      </c>
      <c r="K16" s="61">
        <f>SUMIF(型式一覧!$L:$L,$A16,型式一覧!Q:Q)</f>
        <v>5</v>
      </c>
      <c r="L16" s="71">
        <f>SUMIF(型式一覧!$L:$L,$A16,型式一覧!R:R)</f>
        <v>-1</v>
      </c>
      <c r="M16" s="61">
        <f>SUMIF(型式一覧!$L:$L,$A16,型式一覧!S:S)</f>
        <v>4</v>
      </c>
      <c r="N16" s="71">
        <f>SUMIF(型式一覧!$L:$L,$A16,型式一覧!T:T)</f>
        <v>0</v>
      </c>
      <c r="O16" s="61">
        <f>SUMIF(型式一覧!$L:$L,$A16,型式一覧!U:U)</f>
        <v>4</v>
      </c>
      <c r="P16" s="71">
        <f>SUMIF(型式一覧!$L:$L,$A16,型式一覧!V:V)</f>
        <v>0</v>
      </c>
      <c r="Q16" s="61">
        <f>SUMIF(型式一覧!$L:$L,$A16,型式一覧!W:W)</f>
        <v>4</v>
      </c>
      <c r="R16" s="71">
        <f>SUMIF(型式一覧!$L:$L,$A16,型式一覧!X:X)</f>
        <v>0</v>
      </c>
      <c r="S16" s="61">
        <f>SUMIF(型式一覧!$L:$L,$A16,型式一覧!Y:Y)</f>
        <v>4</v>
      </c>
      <c r="T16" s="71">
        <f>SUMIF(型式一覧!$L:$L,$A16,型式一覧!Z:Z)</f>
        <v>0</v>
      </c>
      <c r="U16" s="61">
        <f>SUMIF(型式一覧!$L:$L,$A16,型式一覧!AA:AA)</f>
        <v>4</v>
      </c>
      <c r="V16" s="71">
        <f>SUMIF(型式一覧!$L:$L,$A16,型式一覧!AB:AB)</f>
        <v>0</v>
      </c>
      <c r="W16" s="61">
        <f>SUMIF(型式一覧!$L:$L,$A16,型式一覧!AC:AC)</f>
        <v>4</v>
      </c>
      <c r="X16" s="71">
        <f>SUMIF(型式一覧!$L:$L,$A16,型式一覧!AD:AD)</f>
        <v>0</v>
      </c>
      <c r="Y16" s="61">
        <f>SUMIF(型式一覧!$L:$L,$A16,型式一覧!AE:AE)</f>
        <v>4</v>
      </c>
      <c r="Z16" s="71">
        <f>SUMIF(型式一覧!$L:$L,$A16,型式一覧!AF:AF)</f>
        <v>0</v>
      </c>
      <c r="AA16" s="61">
        <f>SUMIF(型式一覧!$L:$L,$A16,型式一覧!AG:AG)</f>
        <v>4</v>
      </c>
      <c r="AB16" s="71">
        <f>SUMIF(型式一覧!$L:$L,$A16,型式一覧!AH:AH)</f>
        <v>0</v>
      </c>
      <c r="AC16" s="61">
        <f>SUMIF(型式一覧!$L:$L,$A16,型式一覧!AI:AI)</f>
        <v>4</v>
      </c>
      <c r="AD16" s="71">
        <f>SUMIF(型式一覧!$L:$L,$A16,型式一覧!AJ:AJ)</f>
        <v>0</v>
      </c>
      <c r="AE16" s="61">
        <f>SUMIF(型式一覧!$L:$L,$A16,型式一覧!AK:AK)</f>
        <v>4</v>
      </c>
    </row>
    <row r="17" spans="1:31" x14ac:dyDescent="0.2">
      <c r="A17" s="9"/>
      <c r="B17" s="13"/>
      <c r="C17" s="21"/>
      <c r="D17" s="22"/>
      <c r="E17" s="22" t="s">
        <v>1581</v>
      </c>
      <c r="F17" s="36"/>
      <c r="G17" s="45">
        <f t="shared" ref="G17:AE17" si="4">G12-SUM(G13:G16)</f>
        <v>22</v>
      </c>
      <c r="H17" s="53">
        <f t="shared" si="4"/>
        <v>0</v>
      </c>
      <c r="I17" s="62">
        <f t="shared" si="4"/>
        <v>22</v>
      </c>
      <c r="J17" s="72">
        <f t="shared" si="4"/>
        <v>0</v>
      </c>
      <c r="K17" s="62">
        <f t="shared" si="4"/>
        <v>22</v>
      </c>
      <c r="L17" s="72">
        <f t="shared" si="4"/>
        <v>0</v>
      </c>
      <c r="M17" s="62">
        <f t="shared" si="4"/>
        <v>22</v>
      </c>
      <c r="N17" s="72">
        <f t="shared" si="4"/>
        <v>0</v>
      </c>
      <c r="O17" s="62">
        <f t="shared" si="4"/>
        <v>22</v>
      </c>
      <c r="P17" s="72">
        <f t="shared" si="4"/>
        <v>0</v>
      </c>
      <c r="Q17" s="62">
        <f t="shared" si="4"/>
        <v>22</v>
      </c>
      <c r="R17" s="72">
        <f t="shared" si="4"/>
        <v>0</v>
      </c>
      <c r="S17" s="62">
        <f t="shared" si="4"/>
        <v>22</v>
      </c>
      <c r="T17" s="72">
        <f t="shared" si="4"/>
        <v>0</v>
      </c>
      <c r="U17" s="62">
        <f t="shared" si="4"/>
        <v>22</v>
      </c>
      <c r="V17" s="72">
        <f t="shared" si="4"/>
        <v>1</v>
      </c>
      <c r="W17" s="62">
        <f t="shared" si="4"/>
        <v>23</v>
      </c>
      <c r="X17" s="72">
        <f t="shared" si="4"/>
        <v>0</v>
      </c>
      <c r="Y17" s="62">
        <f t="shared" si="4"/>
        <v>23</v>
      </c>
      <c r="Z17" s="72">
        <f t="shared" si="4"/>
        <v>0</v>
      </c>
      <c r="AA17" s="62">
        <f t="shared" si="4"/>
        <v>23</v>
      </c>
      <c r="AB17" s="72">
        <f t="shared" si="4"/>
        <v>0</v>
      </c>
      <c r="AC17" s="62">
        <f t="shared" si="4"/>
        <v>23</v>
      </c>
      <c r="AD17" s="72">
        <f t="shared" si="4"/>
        <v>0</v>
      </c>
      <c r="AE17" s="62">
        <f t="shared" si="4"/>
        <v>23</v>
      </c>
    </row>
    <row r="18" spans="1:31" x14ac:dyDescent="0.2">
      <c r="A18" s="9" t="s">
        <v>1771</v>
      </c>
      <c r="B18" s="13"/>
      <c r="C18" s="21"/>
      <c r="D18" s="20" t="s">
        <v>862</v>
      </c>
      <c r="E18" s="25"/>
      <c r="F18" s="33"/>
      <c r="G18" s="42">
        <f>SUMIF(型式一覧!$K:$K,"010202",型式一覧!M:M)</f>
        <v>92</v>
      </c>
      <c r="H18" s="50">
        <f>SUMIF(型式一覧!$K:$K,"010202",型式一覧!N:N)</f>
        <v>0</v>
      </c>
      <c r="I18" s="59">
        <f>SUMIF(型式一覧!$K:$K,"010202",型式一覧!O:O)</f>
        <v>92</v>
      </c>
      <c r="J18" s="69">
        <f>SUMIF(型式一覧!$K:$K,"010202",型式一覧!P:P)</f>
        <v>-1</v>
      </c>
      <c r="K18" s="59">
        <f>SUMIF(型式一覧!$K:$K,"010202",型式一覧!Q:Q)</f>
        <v>91</v>
      </c>
      <c r="L18" s="69">
        <f>SUMIF(型式一覧!$K:$K,"010202",型式一覧!R:R)</f>
        <v>1</v>
      </c>
      <c r="M18" s="59">
        <f>SUMIF(型式一覧!$K:$K,"010202",型式一覧!S:S)</f>
        <v>92</v>
      </c>
      <c r="N18" s="69">
        <f>SUMIF(型式一覧!$K:$K,"010202",型式一覧!T:T)</f>
        <v>0</v>
      </c>
      <c r="O18" s="59">
        <f>SUMIF(型式一覧!$K:$K,"010202",型式一覧!U:U)</f>
        <v>92</v>
      </c>
      <c r="P18" s="69">
        <f>SUMIF(型式一覧!$K:$K,"010202",型式一覧!V:V)</f>
        <v>0</v>
      </c>
      <c r="Q18" s="59">
        <f>SUMIF(型式一覧!$K:$K,"010202",型式一覧!W:W)</f>
        <v>92</v>
      </c>
      <c r="R18" s="69">
        <f>SUMIF(型式一覧!$K:$K,"010202",型式一覧!X:X)</f>
        <v>0</v>
      </c>
      <c r="S18" s="59">
        <f>SUMIF(型式一覧!$K:$K,"010202",型式一覧!Y:Y)</f>
        <v>92</v>
      </c>
      <c r="T18" s="69">
        <f>SUMIF(型式一覧!$K:$K,"010202",型式一覧!Z:Z)</f>
        <v>0</v>
      </c>
      <c r="U18" s="59">
        <f>SUMIF(型式一覧!$K:$K,"010202",型式一覧!AA:AA)</f>
        <v>92</v>
      </c>
      <c r="V18" s="69">
        <f>SUMIF(型式一覧!$K:$K,"010202",型式一覧!AB:AB)</f>
        <v>1</v>
      </c>
      <c r="W18" s="59">
        <f>SUMIF(型式一覧!$K:$K,"010202",型式一覧!AC:AC)</f>
        <v>93</v>
      </c>
      <c r="X18" s="69">
        <f>SUMIF(型式一覧!$K:$K,"010202",型式一覧!AD:AD)</f>
        <v>0</v>
      </c>
      <c r="Y18" s="59">
        <f>SUMIF(型式一覧!$K:$K,"010202",型式一覧!AE:AE)</f>
        <v>93</v>
      </c>
      <c r="Z18" s="69">
        <f>SUMIF(型式一覧!$K:$K,"010202",型式一覧!AF:AF)</f>
        <v>0</v>
      </c>
      <c r="AA18" s="59">
        <f>SUMIF(型式一覧!$K:$K,"010202",型式一覧!AG:AG)</f>
        <v>93</v>
      </c>
      <c r="AB18" s="69">
        <f>SUMIF(型式一覧!$K:$K,"010202",型式一覧!AH:AH)</f>
        <v>0</v>
      </c>
      <c r="AC18" s="59">
        <f>SUMIF(型式一覧!$K:$K,"010202",型式一覧!AI:AI)</f>
        <v>93</v>
      </c>
      <c r="AD18" s="69">
        <f>SUMIF(型式一覧!$K:$K,"010202",型式一覧!AJ:AJ)</f>
        <v>0</v>
      </c>
      <c r="AE18" s="59">
        <f>SUMIF(型式一覧!$K:$K,"010202",型式一覧!AK:AK)</f>
        <v>93</v>
      </c>
    </row>
    <row r="19" spans="1:31" x14ac:dyDescent="0.2">
      <c r="A19" s="9" t="s">
        <v>1194</v>
      </c>
      <c r="B19" s="13"/>
      <c r="C19" s="21"/>
      <c r="D19" s="21"/>
      <c r="E19" s="20" t="s">
        <v>1318</v>
      </c>
      <c r="F19" s="33"/>
      <c r="G19" s="42">
        <f>SUMIF(型式一覧!$L:$L,$A19,型式一覧!M:M)</f>
        <v>17</v>
      </c>
      <c r="H19" s="50">
        <f>SUMIF(型式一覧!$L:$L,$A19,型式一覧!N:N)</f>
        <v>0</v>
      </c>
      <c r="I19" s="59">
        <f>SUMIF(型式一覧!$L:$L,$A19,型式一覧!O:O)</f>
        <v>17</v>
      </c>
      <c r="J19" s="69">
        <f>SUMIF(型式一覧!$L:$L,$A19,型式一覧!P:P)</f>
        <v>0</v>
      </c>
      <c r="K19" s="59">
        <f>SUMIF(型式一覧!$L:$L,$A19,型式一覧!Q:Q)</f>
        <v>17</v>
      </c>
      <c r="L19" s="69">
        <f>SUMIF(型式一覧!$L:$L,$A19,型式一覧!R:R)</f>
        <v>0</v>
      </c>
      <c r="M19" s="59">
        <f>SUMIF(型式一覧!$L:$L,$A19,型式一覧!S:S)</f>
        <v>17</v>
      </c>
      <c r="N19" s="69">
        <f>SUMIF(型式一覧!$L:$L,$A19,型式一覧!T:T)</f>
        <v>0</v>
      </c>
      <c r="O19" s="59">
        <f>SUMIF(型式一覧!$L:$L,$A19,型式一覧!U:U)</f>
        <v>17</v>
      </c>
      <c r="P19" s="69">
        <f>SUMIF(型式一覧!$L:$L,$A19,型式一覧!V:V)</f>
        <v>0</v>
      </c>
      <c r="Q19" s="59">
        <f>SUMIF(型式一覧!$L:$L,$A19,型式一覧!W:W)</f>
        <v>17</v>
      </c>
      <c r="R19" s="69">
        <f>SUMIF(型式一覧!$L:$L,$A19,型式一覧!X:X)</f>
        <v>0</v>
      </c>
      <c r="S19" s="59">
        <f>SUMIF(型式一覧!$L:$L,$A19,型式一覧!Y:Y)</f>
        <v>17</v>
      </c>
      <c r="T19" s="69">
        <f>SUMIF(型式一覧!$L:$L,$A19,型式一覧!Z:Z)</f>
        <v>0</v>
      </c>
      <c r="U19" s="59">
        <f>SUMIF(型式一覧!$L:$L,$A19,型式一覧!AA:AA)</f>
        <v>17</v>
      </c>
      <c r="V19" s="69">
        <f>SUMIF(型式一覧!$L:$L,$A19,型式一覧!AB:AB)</f>
        <v>0</v>
      </c>
      <c r="W19" s="59">
        <f>SUMIF(型式一覧!$L:$L,$A19,型式一覧!AC:AC)</f>
        <v>17</v>
      </c>
      <c r="X19" s="69">
        <f>SUMIF(型式一覧!$L:$L,$A19,型式一覧!AD:AD)</f>
        <v>0</v>
      </c>
      <c r="Y19" s="59">
        <f>SUMIF(型式一覧!$L:$L,$A19,型式一覧!AE:AE)</f>
        <v>17</v>
      </c>
      <c r="Z19" s="69">
        <f>SUMIF(型式一覧!$L:$L,$A19,型式一覧!AF:AF)</f>
        <v>0</v>
      </c>
      <c r="AA19" s="59">
        <f>SUMIF(型式一覧!$L:$L,$A19,型式一覧!AG:AG)</f>
        <v>17</v>
      </c>
      <c r="AB19" s="69">
        <f>SUMIF(型式一覧!$L:$L,$A19,型式一覧!AH:AH)</f>
        <v>0</v>
      </c>
      <c r="AC19" s="59">
        <f>SUMIF(型式一覧!$L:$L,$A19,型式一覧!AI:AI)</f>
        <v>17</v>
      </c>
      <c r="AD19" s="69">
        <f>SUMIF(型式一覧!$L:$L,$A19,型式一覧!AJ:AJ)</f>
        <v>0</v>
      </c>
      <c r="AE19" s="59">
        <f>SUMIF(型式一覧!$L:$L,$A19,型式一覧!AK:AK)</f>
        <v>17</v>
      </c>
    </row>
    <row r="20" spans="1:31" s="4" customFormat="1" x14ac:dyDescent="0.2">
      <c r="A20" s="9" t="s">
        <v>1720</v>
      </c>
      <c r="B20" s="13"/>
      <c r="C20" s="21"/>
      <c r="D20" s="21"/>
      <c r="E20" s="21" t="s">
        <v>781</v>
      </c>
      <c r="F20" s="35"/>
      <c r="G20" s="44">
        <f>SUMIF(型式一覧!$L:$L,$A20,型式一覧!M:M)</f>
        <v>4</v>
      </c>
      <c r="H20" s="52">
        <f>SUMIF(型式一覧!$L:$L,$A20,型式一覧!N:N)</f>
        <v>0</v>
      </c>
      <c r="I20" s="61">
        <f>SUMIF(型式一覧!$L:$L,$A20,型式一覧!O:O)</f>
        <v>4</v>
      </c>
      <c r="J20" s="71">
        <f>SUMIF(型式一覧!$L:$L,$A20,型式一覧!P:P)</f>
        <v>-2</v>
      </c>
      <c r="K20" s="61">
        <f>SUMIF(型式一覧!$L:$L,$A20,型式一覧!Q:Q)</f>
        <v>2</v>
      </c>
      <c r="L20" s="71">
        <f>SUMIF(型式一覧!$L:$L,$A20,型式一覧!R:R)</f>
        <v>0</v>
      </c>
      <c r="M20" s="61">
        <f>SUMIF(型式一覧!$L:$L,$A20,型式一覧!S:S)</f>
        <v>2</v>
      </c>
      <c r="N20" s="71">
        <f>SUMIF(型式一覧!$L:$L,$A20,型式一覧!T:T)</f>
        <v>0</v>
      </c>
      <c r="O20" s="61">
        <f>SUMIF(型式一覧!$L:$L,$A20,型式一覧!U:U)</f>
        <v>2</v>
      </c>
      <c r="P20" s="71">
        <f>SUMIF(型式一覧!$L:$L,$A20,型式一覧!V:V)</f>
        <v>0</v>
      </c>
      <c r="Q20" s="61">
        <f>SUMIF(型式一覧!$L:$L,$A20,型式一覧!W:W)</f>
        <v>2</v>
      </c>
      <c r="R20" s="71">
        <f>SUMIF(型式一覧!$L:$L,$A20,型式一覧!X:X)</f>
        <v>0</v>
      </c>
      <c r="S20" s="61">
        <f>SUMIF(型式一覧!$L:$L,$A20,型式一覧!Y:Y)</f>
        <v>2</v>
      </c>
      <c r="T20" s="71">
        <f>SUMIF(型式一覧!$L:$L,$A20,型式一覧!Z:Z)</f>
        <v>0</v>
      </c>
      <c r="U20" s="61">
        <f>SUMIF(型式一覧!$L:$L,$A20,型式一覧!AA:AA)</f>
        <v>2</v>
      </c>
      <c r="V20" s="71">
        <f>SUMIF(型式一覧!$L:$L,$A20,型式一覧!AB:AB)</f>
        <v>0</v>
      </c>
      <c r="W20" s="61">
        <f>SUMIF(型式一覧!$L:$L,$A20,型式一覧!AC:AC)</f>
        <v>2</v>
      </c>
      <c r="X20" s="71">
        <f>SUMIF(型式一覧!$L:$L,$A20,型式一覧!AD:AD)</f>
        <v>0</v>
      </c>
      <c r="Y20" s="61">
        <f>SUMIF(型式一覧!$L:$L,$A20,型式一覧!AE:AE)</f>
        <v>2</v>
      </c>
      <c r="Z20" s="71">
        <f>SUMIF(型式一覧!$L:$L,$A20,型式一覧!AF:AF)</f>
        <v>0</v>
      </c>
      <c r="AA20" s="61">
        <f>SUMIF(型式一覧!$L:$L,$A20,型式一覧!AG:AG)</f>
        <v>2</v>
      </c>
      <c r="AB20" s="71">
        <f>SUMIF(型式一覧!$L:$L,$A20,型式一覧!AH:AH)</f>
        <v>0</v>
      </c>
      <c r="AC20" s="61">
        <f>SUMIF(型式一覧!$L:$L,$A20,型式一覧!AI:AI)</f>
        <v>2</v>
      </c>
      <c r="AD20" s="71">
        <f>SUMIF(型式一覧!$L:$L,$A20,型式一覧!AJ:AJ)</f>
        <v>0</v>
      </c>
      <c r="AE20" s="61">
        <f>SUMIF(型式一覧!$L:$L,$A20,型式一覧!AK:AK)</f>
        <v>2</v>
      </c>
    </row>
    <row r="21" spans="1:31" s="4" customFormat="1" x14ac:dyDescent="0.2">
      <c r="A21" s="9" t="s">
        <v>1351</v>
      </c>
      <c r="B21" s="13"/>
      <c r="C21" s="21"/>
      <c r="D21" s="21"/>
      <c r="E21" s="21" t="s">
        <v>2556</v>
      </c>
      <c r="F21" s="35"/>
      <c r="G21" s="44">
        <f>SUMIF(型式一覧!$L:$L,$A21,型式一覧!M:M)</f>
        <v>6</v>
      </c>
      <c r="H21" s="52">
        <f>SUMIF(型式一覧!$L:$L,$A21,型式一覧!N:N)</f>
        <v>0</v>
      </c>
      <c r="I21" s="61">
        <f>SUMIF(型式一覧!$L:$L,$A21,型式一覧!O:O)</f>
        <v>6</v>
      </c>
      <c r="J21" s="71">
        <f>SUMIF(型式一覧!$L:$L,$A21,型式一覧!P:P)</f>
        <v>0</v>
      </c>
      <c r="K21" s="61">
        <f>SUMIF(型式一覧!$L:$L,$A21,型式一覧!Q:Q)</f>
        <v>6</v>
      </c>
      <c r="L21" s="71">
        <f>SUMIF(型式一覧!$L:$L,$A21,型式一覧!R:R)</f>
        <v>0</v>
      </c>
      <c r="M21" s="61">
        <f>SUMIF(型式一覧!$L:$L,$A21,型式一覧!S:S)</f>
        <v>6</v>
      </c>
      <c r="N21" s="71">
        <f>SUMIF(型式一覧!$L:$L,$A21,型式一覧!T:T)</f>
        <v>0</v>
      </c>
      <c r="O21" s="61">
        <f>SUMIF(型式一覧!$L:$L,$A21,型式一覧!U:U)</f>
        <v>6</v>
      </c>
      <c r="P21" s="71">
        <f>SUMIF(型式一覧!$L:$L,$A21,型式一覧!V:V)</f>
        <v>0</v>
      </c>
      <c r="Q21" s="61">
        <f>SUMIF(型式一覧!$L:$L,$A21,型式一覧!W:W)</f>
        <v>6</v>
      </c>
      <c r="R21" s="71">
        <f>SUMIF(型式一覧!$L:$L,$A21,型式一覧!X:X)</f>
        <v>0</v>
      </c>
      <c r="S21" s="61">
        <f>SUMIF(型式一覧!$L:$L,$A21,型式一覧!Y:Y)</f>
        <v>6</v>
      </c>
      <c r="T21" s="71">
        <f>SUMIF(型式一覧!$L:$L,$A21,型式一覧!Z:Z)</f>
        <v>0</v>
      </c>
      <c r="U21" s="61">
        <f>SUMIF(型式一覧!$L:$L,$A21,型式一覧!AA:AA)</f>
        <v>6</v>
      </c>
      <c r="V21" s="71">
        <f>SUMIF(型式一覧!$L:$L,$A21,型式一覧!AB:AB)</f>
        <v>0</v>
      </c>
      <c r="W21" s="61">
        <f>SUMIF(型式一覧!$L:$L,$A21,型式一覧!AC:AC)</f>
        <v>6</v>
      </c>
      <c r="X21" s="71">
        <f>SUMIF(型式一覧!$L:$L,$A21,型式一覧!AD:AD)</f>
        <v>0</v>
      </c>
      <c r="Y21" s="61">
        <f>SUMIF(型式一覧!$L:$L,$A21,型式一覧!AE:AE)</f>
        <v>6</v>
      </c>
      <c r="Z21" s="71">
        <f>SUMIF(型式一覧!$L:$L,$A21,型式一覧!AF:AF)</f>
        <v>0</v>
      </c>
      <c r="AA21" s="61">
        <f>SUMIF(型式一覧!$L:$L,$A21,型式一覧!AG:AG)</f>
        <v>6</v>
      </c>
      <c r="AB21" s="71">
        <f>SUMIF(型式一覧!$L:$L,$A21,型式一覧!AH:AH)</f>
        <v>0</v>
      </c>
      <c r="AC21" s="61">
        <f>SUMIF(型式一覧!$L:$L,$A21,型式一覧!AI:AI)</f>
        <v>6</v>
      </c>
      <c r="AD21" s="71">
        <f>SUMIF(型式一覧!$L:$L,$A21,型式一覧!AJ:AJ)</f>
        <v>0</v>
      </c>
      <c r="AE21" s="61">
        <f>SUMIF(型式一覧!$L:$L,$A21,型式一覧!AK:AK)</f>
        <v>6</v>
      </c>
    </row>
    <row r="22" spans="1:31" s="4" customFormat="1" x14ac:dyDescent="0.2">
      <c r="A22" s="9" t="s">
        <v>2572</v>
      </c>
      <c r="B22" s="13"/>
      <c r="C22" s="21"/>
      <c r="D22" s="21"/>
      <c r="E22" s="21" t="s">
        <v>2557</v>
      </c>
      <c r="F22" s="35"/>
      <c r="G22" s="44">
        <f>SUMIF(型式一覧!$L:$L,$A22,型式一覧!M:M)</f>
        <v>37</v>
      </c>
      <c r="H22" s="52">
        <f>SUMIF(型式一覧!$L:$L,$A22,型式一覧!N:N)</f>
        <v>0</v>
      </c>
      <c r="I22" s="61">
        <f>SUMIF(型式一覧!$L:$L,$A22,型式一覧!O:O)</f>
        <v>37</v>
      </c>
      <c r="J22" s="71">
        <f>SUMIF(型式一覧!$L:$L,$A22,型式一覧!P:P)</f>
        <v>0</v>
      </c>
      <c r="K22" s="61">
        <f>SUMIF(型式一覧!$L:$L,$A22,型式一覧!Q:Q)</f>
        <v>37</v>
      </c>
      <c r="L22" s="71">
        <f>SUMIF(型式一覧!$L:$L,$A22,型式一覧!R:R)</f>
        <v>1</v>
      </c>
      <c r="M22" s="61">
        <f>SUMIF(型式一覧!$L:$L,$A22,型式一覧!S:S)</f>
        <v>38</v>
      </c>
      <c r="N22" s="71">
        <f>SUMIF(型式一覧!$L:$L,$A22,型式一覧!T:T)</f>
        <v>0</v>
      </c>
      <c r="O22" s="61">
        <f>SUMIF(型式一覧!$L:$L,$A22,型式一覧!U:U)</f>
        <v>38</v>
      </c>
      <c r="P22" s="71">
        <f>SUMIF(型式一覧!$L:$L,$A22,型式一覧!V:V)</f>
        <v>0</v>
      </c>
      <c r="Q22" s="61">
        <f>SUMIF(型式一覧!$L:$L,$A22,型式一覧!W:W)</f>
        <v>38</v>
      </c>
      <c r="R22" s="71">
        <f>SUMIF(型式一覧!$L:$L,$A22,型式一覧!X:X)</f>
        <v>0</v>
      </c>
      <c r="S22" s="61">
        <f>SUMIF(型式一覧!$L:$L,$A22,型式一覧!Y:Y)</f>
        <v>38</v>
      </c>
      <c r="T22" s="71">
        <f>SUMIF(型式一覧!$L:$L,$A22,型式一覧!Z:Z)</f>
        <v>0</v>
      </c>
      <c r="U22" s="61">
        <f>SUMIF(型式一覧!$L:$L,$A22,型式一覧!AA:AA)</f>
        <v>38</v>
      </c>
      <c r="V22" s="71">
        <f>SUMIF(型式一覧!$L:$L,$A22,型式一覧!AB:AB)</f>
        <v>1</v>
      </c>
      <c r="W22" s="61">
        <f>SUMIF(型式一覧!$L:$L,$A22,型式一覧!AC:AC)</f>
        <v>39</v>
      </c>
      <c r="X22" s="71">
        <f>SUMIF(型式一覧!$L:$L,$A22,型式一覧!AD:AD)</f>
        <v>0</v>
      </c>
      <c r="Y22" s="61">
        <f>SUMIF(型式一覧!$L:$L,$A22,型式一覧!AE:AE)</f>
        <v>39</v>
      </c>
      <c r="Z22" s="71">
        <f>SUMIF(型式一覧!$L:$L,$A22,型式一覧!AF:AF)</f>
        <v>0</v>
      </c>
      <c r="AA22" s="61">
        <f>SUMIF(型式一覧!$L:$L,$A22,型式一覧!AG:AG)</f>
        <v>39</v>
      </c>
      <c r="AB22" s="71">
        <f>SUMIF(型式一覧!$L:$L,$A22,型式一覧!AH:AH)</f>
        <v>0</v>
      </c>
      <c r="AC22" s="61">
        <f>SUMIF(型式一覧!$L:$L,$A22,型式一覧!AI:AI)</f>
        <v>39</v>
      </c>
      <c r="AD22" s="71">
        <f>SUMIF(型式一覧!$L:$L,$A22,型式一覧!AJ:AJ)</f>
        <v>0</v>
      </c>
      <c r="AE22" s="61">
        <f>SUMIF(型式一覧!$L:$L,$A22,型式一覧!AK:AK)</f>
        <v>39</v>
      </c>
    </row>
    <row r="23" spans="1:31" s="4" customFormat="1" x14ac:dyDescent="0.2">
      <c r="A23" s="9" t="s">
        <v>2574</v>
      </c>
      <c r="B23" s="13"/>
      <c r="C23" s="21"/>
      <c r="D23" s="21"/>
      <c r="E23" s="21" t="s">
        <v>1031</v>
      </c>
      <c r="F23" s="35"/>
      <c r="G23" s="44">
        <f>SUMIF(型式一覧!$L:$L,$A23,型式一覧!M:M)</f>
        <v>21</v>
      </c>
      <c r="H23" s="52">
        <f>SUMIF(型式一覧!$L:$L,$A23,型式一覧!N:N)</f>
        <v>0</v>
      </c>
      <c r="I23" s="61">
        <f>SUMIF(型式一覧!$L:$L,$A23,型式一覧!O:O)</f>
        <v>21</v>
      </c>
      <c r="J23" s="71">
        <f>SUMIF(型式一覧!$L:$L,$A23,型式一覧!P:P)</f>
        <v>0</v>
      </c>
      <c r="K23" s="61">
        <f>SUMIF(型式一覧!$L:$L,$A23,型式一覧!Q:Q)</f>
        <v>21</v>
      </c>
      <c r="L23" s="71">
        <f>SUMIF(型式一覧!$L:$L,$A23,型式一覧!R:R)</f>
        <v>0</v>
      </c>
      <c r="M23" s="61">
        <f>SUMIF(型式一覧!$L:$L,$A23,型式一覧!S:S)</f>
        <v>21</v>
      </c>
      <c r="N23" s="71">
        <f>SUMIF(型式一覧!$L:$L,$A23,型式一覧!T:T)</f>
        <v>0</v>
      </c>
      <c r="O23" s="61">
        <f>SUMIF(型式一覧!$L:$L,$A23,型式一覧!U:U)</f>
        <v>21</v>
      </c>
      <c r="P23" s="71">
        <f>SUMIF(型式一覧!$L:$L,$A23,型式一覧!V:V)</f>
        <v>0</v>
      </c>
      <c r="Q23" s="61">
        <f>SUMIF(型式一覧!$L:$L,$A23,型式一覧!W:W)</f>
        <v>21</v>
      </c>
      <c r="R23" s="71">
        <f>SUMIF(型式一覧!$L:$L,$A23,型式一覧!X:X)</f>
        <v>0</v>
      </c>
      <c r="S23" s="61">
        <f>SUMIF(型式一覧!$L:$L,$A23,型式一覧!Y:Y)</f>
        <v>21</v>
      </c>
      <c r="T23" s="71">
        <f>SUMIF(型式一覧!$L:$L,$A23,型式一覧!Z:Z)</f>
        <v>0</v>
      </c>
      <c r="U23" s="61">
        <f>SUMIF(型式一覧!$L:$L,$A23,型式一覧!AA:AA)</f>
        <v>21</v>
      </c>
      <c r="V23" s="71">
        <f>SUMIF(型式一覧!$L:$L,$A23,型式一覧!AB:AB)</f>
        <v>0</v>
      </c>
      <c r="W23" s="61">
        <f>SUMIF(型式一覧!$L:$L,$A23,型式一覧!AC:AC)</f>
        <v>21</v>
      </c>
      <c r="X23" s="71">
        <f>SUMIF(型式一覧!$L:$L,$A23,型式一覧!AD:AD)</f>
        <v>0</v>
      </c>
      <c r="Y23" s="61">
        <f>SUMIF(型式一覧!$L:$L,$A23,型式一覧!AE:AE)</f>
        <v>21</v>
      </c>
      <c r="Z23" s="71">
        <f>SUMIF(型式一覧!$L:$L,$A23,型式一覧!AF:AF)</f>
        <v>0</v>
      </c>
      <c r="AA23" s="61">
        <f>SUMIF(型式一覧!$L:$L,$A23,型式一覧!AG:AG)</f>
        <v>21</v>
      </c>
      <c r="AB23" s="71">
        <f>SUMIF(型式一覧!$L:$L,$A23,型式一覧!AH:AH)</f>
        <v>0</v>
      </c>
      <c r="AC23" s="61">
        <f>SUMIF(型式一覧!$L:$L,$A23,型式一覧!AI:AI)</f>
        <v>21</v>
      </c>
      <c r="AD23" s="71">
        <f>SUMIF(型式一覧!$L:$L,$A23,型式一覧!AJ:AJ)</f>
        <v>0</v>
      </c>
      <c r="AE23" s="61">
        <f>SUMIF(型式一覧!$L:$L,$A23,型式一覧!AK:AK)</f>
        <v>21</v>
      </c>
    </row>
    <row r="24" spans="1:31" s="4" customFormat="1" x14ac:dyDescent="0.2">
      <c r="A24" s="9"/>
      <c r="B24" s="13"/>
      <c r="C24" s="21"/>
      <c r="D24" s="22"/>
      <c r="E24" s="22" t="s">
        <v>1581</v>
      </c>
      <c r="F24" s="36"/>
      <c r="G24" s="45">
        <f t="shared" ref="G24:AE24" si="5">G18-SUM(G19:G23)</f>
        <v>7</v>
      </c>
      <c r="H24" s="53">
        <f t="shared" si="5"/>
        <v>0</v>
      </c>
      <c r="I24" s="62">
        <f t="shared" si="5"/>
        <v>7</v>
      </c>
      <c r="J24" s="72">
        <f>J18-SUM(J19:J23)</f>
        <v>1</v>
      </c>
      <c r="K24" s="62">
        <f t="shared" si="5"/>
        <v>8</v>
      </c>
      <c r="L24" s="72">
        <f t="shared" si="5"/>
        <v>0</v>
      </c>
      <c r="M24" s="62">
        <f t="shared" si="5"/>
        <v>8</v>
      </c>
      <c r="N24" s="72">
        <f t="shared" si="5"/>
        <v>0</v>
      </c>
      <c r="O24" s="62">
        <f t="shared" si="5"/>
        <v>8</v>
      </c>
      <c r="P24" s="72">
        <f t="shared" si="5"/>
        <v>0</v>
      </c>
      <c r="Q24" s="62">
        <f t="shared" si="5"/>
        <v>8</v>
      </c>
      <c r="R24" s="72">
        <f t="shared" si="5"/>
        <v>0</v>
      </c>
      <c r="S24" s="62">
        <f t="shared" si="5"/>
        <v>8</v>
      </c>
      <c r="T24" s="72">
        <f t="shared" si="5"/>
        <v>0</v>
      </c>
      <c r="U24" s="62">
        <f t="shared" si="5"/>
        <v>8</v>
      </c>
      <c r="V24" s="72">
        <f t="shared" si="5"/>
        <v>0</v>
      </c>
      <c r="W24" s="62">
        <f t="shared" si="5"/>
        <v>8</v>
      </c>
      <c r="X24" s="72">
        <f t="shared" si="5"/>
        <v>0</v>
      </c>
      <c r="Y24" s="62">
        <f t="shared" si="5"/>
        <v>8</v>
      </c>
      <c r="Z24" s="72">
        <f t="shared" si="5"/>
        <v>0</v>
      </c>
      <c r="AA24" s="62">
        <f t="shared" si="5"/>
        <v>8</v>
      </c>
      <c r="AB24" s="72">
        <f t="shared" si="5"/>
        <v>0</v>
      </c>
      <c r="AC24" s="62">
        <f t="shared" si="5"/>
        <v>8</v>
      </c>
      <c r="AD24" s="72">
        <f t="shared" si="5"/>
        <v>0</v>
      </c>
      <c r="AE24" s="62">
        <f t="shared" si="5"/>
        <v>8</v>
      </c>
    </row>
    <row r="25" spans="1:31" s="4" customFormat="1" x14ac:dyDescent="0.2">
      <c r="A25" s="9" t="s">
        <v>2135</v>
      </c>
      <c r="B25" s="13"/>
      <c r="C25" s="21"/>
      <c r="D25" s="20" t="s">
        <v>2558</v>
      </c>
      <c r="E25" s="25"/>
      <c r="F25" s="33"/>
      <c r="G25" s="42">
        <f>SUMIF(型式一覧!$K:$K,"010302",型式一覧!M:M)</f>
        <v>643</v>
      </c>
      <c r="H25" s="50">
        <f>SUMIF(型式一覧!$K:$K,"010302",型式一覧!N:N)</f>
        <v>0</v>
      </c>
      <c r="I25" s="59">
        <f>SUMIF(型式一覧!$K:$K,"010302",型式一覧!O:O)</f>
        <v>643</v>
      </c>
      <c r="J25" s="69">
        <f>SUMIF(型式一覧!$K:$K,"010302",型式一覧!P:P)</f>
        <v>-1</v>
      </c>
      <c r="K25" s="59">
        <f>SUMIF(型式一覧!$K:$K,"010302",型式一覧!Q:Q)</f>
        <v>642</v>
      </c>
      <c r="L25" s="69">
        <f>SUMIF(型式一覧!$K:$K,"010302",型式一覧!R:R)</f>
        <v>1</v>
      </c>
      <c r="M25" s="59">
        <f>SUMIF(型式一覧!$K:$K,"010302",型式一覧!S:S)</f>
        <v>643</v>
      </c>
      <c r="N25" s="69">
        <f>SUMIF(型式一覧!$K:$K,"010302",型式一覧!T:T)</f>
        <v>2</v>
      </c>
      <c r="O25" s="59">
        <f>SUMIF(型式一覧!$K:$K,"010302",型式一覧!U:U)</f>
        <v>645</v>
      </c>
      <c r="P25" s="69">
        <f>SUMIF(型式一覧!$K:$K,"010302",型式一覧!V:V)</f>
        <v>3</v>
      </c>
      <c r="Q25" s="59">
        <f>SUMIF(型式一覧!$K:$K,"010302",型式一覧!W:W)</f>
        <v>648</v>
      </c>
      <c r="R25" s="69">
        <f>SUMIF(型式一覧!$K:$K,"010302",型式一覧!X:X)</f>
        <v>2</v>
      </c>
      <c r="S25" s="59">
        <f>SUMIF(型式一覧!$K:$K,"010302",型式一覧!Y:Y)</f>
        <v>650</v>
      </c>
      <c r="T25" s="69">
        <f>SUMIF(型式一覧!$K:$K,"010302",型式一覧!Z:Z)</f>
        <v>1</v>
      </c>
      <c r="U25" s="59">
        <f>SUMIF(型式一覧!$K:$K,"010302",型式一覧!AA:AA)</f>
        <v>651</v>
      </c>
      <c r="V25" s="69">
        <f>SUMIF(型式一覧!$K:$K,"010302",型式一覧!AB:AB)</f>
        <v>0</v>
      </c>
      <c r="W25" s="59">
        <f>SUMIF(型式一覧!$K:$K,"010302",型式一覧!AC:AC)</f>
        <v>651</v>
      </c>
      <c r="X25" s="69">
        <f>SUMIF(型式一覧!$K:$K,"010302",型式一覧!AD:AD)</f>
        <v>0</v>
      </c>
      <c r="Y25" s="59">
        <f>SUMIF(型式一覧!$K:$K,"010302",型式一覧!AE:AE)</f>
        <v>651</v>
      </c>
      <c r="Z25" s="69">
        <f>SUMIF(型式一覧!$K:$K,"010302",型式一覧!AF:AF)</f>
        <v>0</v>
      </c>
      <c r="AA25" s="59">
        <f>SUMIF(型式一覧!$K:$K,"010302",型式一覧!AG:AG)</f>
        <v>651</v>
      </c>
      <c r="AB25" s="69">
        <f>SUMIF(型式一覧!$K:$K,"010302",型式一覧!AH:AH)</f>
        <v>0</v>
      </c>
      <c r="AC25" s="59">
        <f>SUMIF(型式一覧!$K:$K,"010302",型式一覧!AI:AI)</f>
        <v>651</v>
      </c>
      <c r="AD25" s="69">
        <f>SUMIF(型式一覧!$K:$K,"010302",型式一覧!AJ:AJ)</f>
        <v>0</v>
      </c>
      <c r="AE25" s="59">
        <f>SUMIF(型式一覧!$K:$K,"010302",型式一覧!AK:AK)</f>
        <v>651</v>
      </c>
    </row>
    <row r="26" spans="1:31" s="4" customFormat="1" x14ac:dyDescent="0.2">
      <c r="A26" s="9" t="s">
        <v>177</v>
      </c>
      <c r="B26" s="13"/>
      <c r="C26" s="21"/>
      <c r="D26" s="21"/>
      <c r="E26" s="20" t="s">
        <v>2514</v>
      </c>
      <c r="F26" s="33"/>
      <c r="G26" s="42">
        <f>SUMIF(型式一覧!$L:$L,$A26,型式一覧!M:M)</f>
        <v>111</v>
      </c>
      <c r="H26" s="50">
        <f>SUMIF(型式一覧!$L:$L,$A26,型式一覧!N:N)</f>
        <v>0</v>
      </c>
      <c r="I26" s="59">
        <f>SUMIF(型式一覧!$L:$L,$A26,型式一覧!O:O)</f>
        <v>111</v>
      </c>
      <c r="J26" s="69">
        <f>SUMIF(型式一覧!$L:$L,$A26,型式一覧!P:P)</f>
        <v>0</v>
      </c>
      <c r="K26" s="59">
        <f>SUMIF(型式一覧!$L:$L,$A26,型式一覧!Q:Q)</f>
        <v>111</v>
      </c>
      <c r="L26" s="69">
        <f>SUMIF(型式一覧!$L:$L,$A26,型式一覧!R:R)</f>
        <v>0</v>
      </c>
      <c r="M26" s="59">
        <f>SUMIF(型式一覧!$L:$L,$A26,型式一覧!S:S)</f>
        <v>111</v>
      </c>
      <c r="N26" s="69">
        <f>SUMIF(型式一覧!$L:$L,$A26,型式一覧!T:T)</f>
        <v>0</v>
      </c>
      <c r="O26" s="59">
        <f>SUMIF(型式一覧!$L:$L,$A26,型式一覧!U:U)</f>
        <v>111</v>
      </c>
      <c r="P26" s="69">
        <f>SUMIF(型式一覧!$L:$L,$A26,型式一覧!V:V)</f>
        <v>2</v>
      </c>
      <c r="Q26" s="59">
        <f>SUMIF(型式一覧!$L:$L,$A26,型式一覧!W:W)</f>
        <v>113</v>
      </c>
      <c r="R26" s="69">
        <f>SUMIF(型式一覧!$L:$L,$A26,型式一覧!X:X)</f>
        <v>1</v>
      </c>
      <c r="S26" s="59">
        <f>SUMIF(型式一覧!$L:$L,$A26,型式一覧!Y:Y)</f>
        <v>114</v>
      </c>
      <c r="T26" s="69">
        <f>SUMIF(型式一覧!$L:$L,$A26,型式一覧!Z:Z)</f>
        <v>0</v>
      </c>
      <c r="U26" s="59">
        <f>SUMIF(型式一覧!$L:$L,$A26,型式一覧!AA:AA)</f>
        <v>114</v>
      </c>
      <c r="V26" s="69">
        <f>SUMIF(型式一覧!$L:$L,$A26,型式一覧!AB:AB)</f>
        <v>-1</v>
      </c>
      <c r="W26" s="59">
        <f>SUMIF(型式一覧!$L:$L,$A26,型式一覧!AC:AC)</f>
        <v>113</v>
      </c>
      <c r="X26" s="69">
        <f>SUMIF(型式一覧!$L:$L,$A26,型式一覧!AD:AD)</f>
        <v>0</v>
      </c>
      <c r="Y26" s="59">
        <f>SUMIF(型式一覧!$L:$L,$A26,型式一覧!AE:AE)</f>
        <v>113</v>
      </c>
      <c r="Z26" s="69">
        <f>SUMIF(型式一覧!$L:$L,$A26,型式一覧!AF:AF)</f>
        <v>0</v>
      </c>
      <c r="AA26" s="59">
        <f>SUMIF(型式一覧!$L:$L,$A26,型式一覧!AG:AG)</f>
        <v>113</v>
      </c>
      <c r="AB26" s="69">
        <f>SUMIF(型式一覧!$L:$L,$A26,型式一覧!AH:AH)</f>
        <v>0</v>
      </c>
      <c r="AC26" s="59">
        <f>SUMIF(型式一覧!$L:$L,$A26,型式一覧!AI:AI)</f>
        <v>113</v>
      </c>
      <c r="AD26" s="69">
        <f>SUMIF(型式一覧!$L:$L,$A26,型式一覧!AJ:AJ)</f>
        <v>0</v>
      </c>
      <c r="AE26" s="59">
        <f>SUMIF(型式一覧!$L:$L,$A26,型式一覧!AK:AK)</f>
        <v>113</v>
      </c>
    </row>
    <row r="27" spans="1:31" s="4" customFormat="1" x14ac:dyDescent="0.2">
      <c r="A27" s="9" t="s">
        <v>3058</v>
      </c>
      <c r="B27" s="13"/>
      <c r="C27" s="21"/>
      <c r="D27" s="21"/>
      <c r="E27" s="140" t="s">
        <v>3059</v>
      </c>
      <c r="F27" s="35"/>
      <c r="G27" s="44">
        <f>SUMIF(型式一覧!$L:$L,$A27,型式一覧!M:M)</f>
        <v>26</v>
      </c>
      <c r="H27" s="52">
        <f>SUMIF(型式一覧!$L:$L,$A27,型式一覧!N:N)</f>
        <v>0</v>
      </c>
      <c r="I27" s="61">
        <f>SUMIF(型式一覧!$L:$L,$A27,型式一覧!O:O)</f>
        <v>26</v>
      </c>
      <c r="J27" s="71">
        <f>SUMIF(型式一覧!$L:$L,$A27,型式一覧!P:P)</f>
        <v>1</v>
      </c>
      <c r="K27" s="61">
        <f>SUMIF(型式一覧!$L:$L,$A27,型式一覧!Q:Q)</f>
        <v>27</v>
      </c>
      <c r="L27" s="71">
        <f>SUMIF(型式一覧!$L:$L,$A27,型式一覧!R:R)</f>
        <v>1</v>
      </c>
      <c r="M27" s="61">
        <f>SUMIF(型式一覧!$L:$L,$A27,型式一覧!S:S)</f>
        <v>28</v>
      </c>
      <c r="N27" s="71">
        <f>SUMIF(型式一覧!$L:$L,$A27,型式一覧!T:T)</f>
        <v>0</v>
      </c>
      <c r="O27" s="61">
        <f>SUMIF(型式一覧!$L:$L,$A27,型式一覧!U:U)</f>
        <v>28</v>
      </c>
      <c r="P27" s="71">
        <f>SUMIF(型式一覧!$L:$L,$A27,型式一覧!V:V)</f>
        <v>0</v>
      </c>
      <c r="Q27" s="61">
        <f>SUMIF(型式一覧!$L:$L,$A27,型式一覧!W:W)</f>
        <v>28</v>
      </c>
      <c r="R27" s="71">
        <f>SUMIF(型式一覧!$L:$L,$A27,型式一覧!X:X)</f>
        <v>0</v>
      </c>
      <c r="S27" s="61">
        <f>SUMIF(型式一覧!$L:$L,$A27,型式一覧!Y:Y)</f>
        <v>28</v>
      </c>
      <c r="T27" s="71">
        <f>SUMIF(型式一覧!$L:$L,$A27,型式一覧!Z:Z)</f>
        <v>0</v>
      </c>
      <c r="U27" s="61">
        <f>SUMIF(型式一覧!$L:$L,$A27,型式一覧!AA:AA)</f>
        <v>28</v>
      </c>
      <c r="V27" s="71">
        <f>SUMIF(型式一覧!$L:$L,$A27,型式一覧!AB:AB)</f>
        <v>0</v>
      </c>
      <c r="W27" s="61">
        <f>SUMIF(型式一覧!$L:$L,$A27,型式一覧!AC:AC)</f>
        <v>28</v>
      </c>
      <c r="X27" s="71">
        <f>SUMIF(型式一覧!$L:$L,$A27,型式一覧!AD:AD)</f>
        <v>0</v>
      </c>
      <c r="Y27" s="61">
        <f>SUMIF(型式一覧!$L:$L,$A27,型式一覧!AE:AE)</f>
        <v>28</v>
      </c>
      <c r="Z27" s="71">
        <f>SUMIF(型式一覧!$L:$L,$A27,型式一覧!AF:AF)</f>
        <v>0</v>
      </c>
      <c r="AA27" s="61">
        <f>SUMIF(型式一覧!$L:$L,$A27,型式一覧!AG:AG)</f>
        <v>28</v>
      </c>
      <c r="AB27" s="71">
        <f>SUMIF(型式一覧!$L:$L,$A27,型式一覧!AH:AH)</f>
        <v>0</v>
      </c>
      <c r="AC27" s="61">
        <f>SUMIF(型式一覧!$L:$L,$A27,型式一覧!AI:AI)</f>
        <v>28</v>
      </c>
      <c r="AD27" s="71">
        <f>SUMIF(型式一覧!$L:$L,$A27,型式一覧!AJ:AJ)</f>
        <v>0</v>
      </c>
      <c r="AE27" s="61">
        <f>SUMIF(型式一覧!$L:$L,$A27,型式一覧!AK:AK)</f>
        <v>28</v>
      </c>
    </row>
    <row r="28" spans="1:31" s="4" customFormat="1" x14ac:dyDescent="0.2">
      <c r="A28" s="9" t="s">
        <v>1898</v>
      </c>
      <c r="B28" s="13"/>
      <c r="C28" s="21"/>
      <c r="D28" s="21"/>
      <c r="E28" s="21" t="s">
        <v>2560</v>
      </c>
      <c r="F28" s="35"/>
      <c r="G28" s="44">
        <f>SUMIF(型式一覧!$L:$L,$A28,型式一覧!M:M)</f>
        <v>153</v>
      </c>
      <c r="H28" s="52">
        <f>SUMIF(型式一覧!$L:$L,$A28,型式一覧!N:N)</f>
        <v>0</v>
      </c>
      <c r="I28" s="61">
        <f>SUMIF(型式一覧!$L:$L,$A28,型式一覧!O:O)</f>
        <v>153</v>
      </c>
      <c r="J28" s="71">
        <f>SUMIF(型式一覧!$L:$L,$A28,型式一覧!P:P)</f>
        <v>0</v>
      </c>
      <c r="K28" s="61">
        <f>SUMIF(型式一覧!$L:$L,$A28,型式一覧!Q:Q)</f>
        <v>153</v>
      </c>
      <c r="L28" s="71">
        <f>SUMIF(型式一覧!$L:$L,$A28,型式一覧!R:R)</f>
        <v>0</v>
      </c>
      <c r="M28" s="61">
        <f>SUMIF(型式一覧!$L:$L,$A28,型式一覧!S:S)</f>
        <v>153</v>
      </c>
      <c r="N28" s="71">
        <f>SUMIF(型式一覧!$L:$L,$A28,型式一覧!T:T)</f>
        <v>1</v>
      </c>
      <c r="O28" s="61">
        <f>SUMIF(型式一覧!$L:$L,$A28,型式一覧!U:U)</f>
        <v>154</v>
      </c>
      <c r="P28" s="71">
        <f>SUMIF(型式一覧!$L:$L,$A28,型式一覧!V:V)</f>
        <v>0</v>
      </c>
      <c r="Q28" s="61">
        <f>SUMIF(型式一覧!$L:$L,$A28,型式一覧!W:W)</f>
        <v>154</v>
      </c>
      <c r="R28" s="71">
        <f>SUMIF(型式一覧!$L:$L,$A28,型式一覧!X:X)</f>
        <v>0</v>
      </c>
      <c r="S28" s="61">
        <f>SUMIF(型式一覧!$L:$L,$A28,型式一覧!Y:Y)</f>
        <v>154</v>
      </c>
      <c r="T28" s="71">
        <f>SUMIF(型式一覧!$L:$L,$A28,型式一覧!Z:Z)</f>
        <v>1</v>
      </c>
      <c r="U28" s="61">
        <f>SUMIF(型式一覧!$L:$L,$A28,型式一覧!AA:AA)</f>
        <v>155</v>
      </c>
      <c r="V28" s="71">
        <f>SUMIF(型式一覧!$L:$L,$A28,型式一覧!AB:AB)</f>
        <v>0</v>
      </c>
      <c r="W28" s="61">
        <f>SUMIF(型式一覧!$L:$L,$A28,型式一覧!AC:AC)</f>
        <v>155</v>
      </c>
      <c r="X28" s="71">
        <f>SUMIF(型式一覧!$L:$L,$A28,型式一覧!AD:AD)</f>
        <v>0</v>
      </c>
      <c r="Y28" s="61">
        <f>SUMIF(型式一覧!$L:$L,$A28,型式一覧!AE:AE)</f>
        <v>155</v>
      </c>
      <c r="Z28" s="71">
        <f>SUMIF(型式一覧!$L:$L,$A28,型式一覧!AF:AF)</f>
        <v>0</v>
      </c>
      <c r="AA28" s="61">
        <f>SUMIF(型式一覧!$L:$L,$A28,型式一覧!AG:AG)</f>
        <v>155</v>
      </c>
      <c r="AB28" s="71">
        <f>SUMIF(型式一覧!$L:$L,$A28,型式一覧!AH:AH)</f>
        <v>0</v>
      </c>
      <c r="AC28" s="61">
        <f>SUMIF(型式一覧!$L:$L,$A28,型式一覧!AI:AI)</f>
        <v>155</v>
      </c>
      <c r="AD28" s="71">
        <f>SUMIF(型式一覧!$L:$L,$A28,型式一覧!AJ:AJ)</f>
        <v>0</v>
      </c>
      <c r="AE28" s="61">
        <f>SUMIF(型式一覧!$L:$L,$A28,型式一覧!AK:AK)</f>
        <v>155</v>
      </c>
    </row>
    <row r="29" spans="1:31" s="4" customFormat="1" x14ac:dyDescent="0.2">
      <c r="A29" s="9" t="s">
        <v>331</v>
      </c>
      <c r="B29" s="13"/>
      <c r="C29" s="21"/>
      <c r="D29" s="21"/>
      <c r="E29" s="21" t="s">
        <v>686</v>
      </c>
      <c r="F29" s="35"/>
      <c r="G29" s="44">
        <f>SUMIF(型式一覧!$L:$L,$A29,型式一覧!M:M)</f>
        <v>52</v>
      </c>
      <c r="H29" s="52">
        <f>SUMIF(型式一覧!$L:$L,$A29,型式一覧!N:N)</f>
        <v>0</v>
      </c>
      <c r="I29" s="61">
        <f>SUMIF(型式一覧!$L:$L,$A29,型式一覧!O:O)</f>
        <v>52</v>
      </c>
      <c r="J29" s="71">
        <f>SUMIF(型式一覧!$L:$L,$A29,型式一覧!P:P)</f>
        <v>0</v>
      </c>
      <c r="K29" s="61">
        <f>SUMIF(型式一覧!$L:$L,$A29,型式一覧!Q:Q)</f>
        <v>52</v>
      </c>
      <c r="L29" s="71">
        <f>SUMIF(型式一覧!$L:$L,$A29,型式一覧!R:R)</f>
        <v>0</v>
      </c>
      <c r="M29" s="61">
        <f>SUMIF(型式一覧!$L:$L,$A29,型式一覧!S:S)</f>
        <v>52</v>
      </c>
      <c r="N29" s="71">
        <f>SUMIF(型式一覧!$L:$L,$A29,型式一覧!T:T)</f>
        <v>0</v>
      </c>
      <c r="O29" s="61">
        <f>SUMIF(型式一覧!$L:$L,$A29,型式一覧!U:U)</f>
        <v>52</v>
      </c>
      <c r="P29" s="71">
        <f>SUMIF(型式一覧!$L:$L,$A29,型式一覧!V:V)</f>
        <v>0</v>
      </c>
      <c r="Q29" s="61">
        <f>SUMIF(型式一覧!$L:$L,$A29,型式一覧!W:W)</f>
        <v>52</v>
      </c>
      <c r="R29" s="71">
        <f>SUMIF(型式一覧!$L:$L,$A29,型式一覧!X:X)</f>
        <v>0</v>
      </c>
      <c r="S29" s="61">
        <f>SUMIF(型式一覧!$L:$L,$A29,型式一覧!Y:Y)</f>
        <v>52</v>
      </c>
      <c r="T29" s="71">
        <f>SUMIF(型式一覧!$L:$L,$A29,型式一覧!Z:Z)</f>
        <v>0</v>
      </c>
      <c r="U29" s="61">
        <f>SUMIF(型式一覧!$L:$L,$A29,型式一覧!AA:AA)</f>
        <v>52</v>
      </c>
      <c r="V29" s="71">
        <f>SUMIF(型式一覧!$L:$L,$A29,型式一覧!AB:AB)</f>
        <v>0</v>
      </c>
      <c r="W29" s="61">
        <f>SUMIF(型式一覧!$L:$L,$A29,型式一覧!AC:AC)</f>
        <v>52</v>
      </c>
      <c r="X29" s="71">
        <f>SUMIF(型式一覧!$L:$L,$A29,型式一覧!AD:AD)</f>
        <v>0</v>
      </c>
      <c r="Y29" s="61">
        <f>SUMIF(型式一覧!$L:$L,$A29,型式一覧!AE:AE)</f>
        <v>52</v>
      </c>
      <c r="Z29" s="71">
        <f>SUMIF(型式一覧!$L:$L,$A29,型式一覧!AF:AF)</f>
        <v>0</v>
      </c>
      <c r="AA29" s="61">
        <f>SUMIF(型式一覧!$L:$L,$A29,型式一覧!AG:AG)</f>
        <v>52</v>
      </c>
      <c r="AB29" s="71">
        <f>SUMIF(型式一覧!$L:$L,$A29,型式一覧!AH:AH)</f>
        <v>0</v>
      </c>
      <c r="AC29" s="61">
        <f>SUMIF(型式一覧!$L:$L,$A29,型式一覧!AI:AI)</f>
        <v>52</v>
      </c>
      <c r="AD29" s="71">
        <f>SUMIF(型式一覧!$L:$L,$A29,型式一覧!AJ:AJ)</f>
        <v>0</v>
      </c>
      <c r="AE29" s="61">
        <f>SUMIF(型式一覧!$L:$L,$A29,型式一覧!AK:AK)</f>
        <v>52</v>
      </c>
    </row>
    <row r="30" spans="1:31" s="4" customFormat="1" x14ac:dyDescent="0.2">
      <c r="A30" s="9" t="s">
        <v>2523</v>
      </c>
      <c r="B30" s="13"/>
      <c r="C30" s="21"/>
      <c r="D30" s="21"/>
      <c r="E30" s="21" t="s">
        <v>1958</v>
      </c>
      <c r="F30" s="35"/>
      <c r="G30" s="44">
        <f>SUMIF(型式一覧!$L:$L,$A30,型式一覧!M:M)</f>
        <v>39</v>
      </c>
      <c r="H30" s="52">
        <f>SUMIF(型式一覧!$L:$L,$A30,型式一覧!N:N)</f>
        <v>0</v>
      </c>
      <c r="I30" s="61">
        <f>SUMIF(型式一覧!$L:$L,$A30,型式一覧!O:O)</f>
        <v>39</v>
      </c>
      <c r="J30" s="71">
        <f>SUMIF(型式一覧!$L:$L,$A30,型式一覧!P:P)</f>
        <v>-2</v>
      </c>
      <c r="K30" s="61">
        <f>SUMIF(型式一覧!$L:$L,$A30,型式一覧!Q:Q)</f>
        <v>37</v>
      </c>
      <c r="L30" s="71">
        <f>SUMIF(型式一覧!$L:$L,$A30,型式一覧!R:R)</f>
        <v>0</v>
      </c>
      <c r="M30" s="61">
        <f>SUMIF(型式一覧!$L:$L,$A30,型式一覧!S:S)</f>
        <v>37</v>
      </c>
      <c r="N30" s="71">
        <f>SUMIF(型式一覧!$L:$L,$A30,型式一覧!T:T)</f>
        <v>0</v>
      </c>
      <c r="O30" s="61">
        <f>SUMIF(型式一覧!$L:$L,$A30,型式一覧!U:U)</f>
        <v>37</v>
      </c>
      <c r="P30" s="71">
        <f>SUMIF(型式一覧!$L:$L,$A30,型式一覧!V:V)</f>
        <v>0</v>
      </c>
      <c r="Q30" s="61">
        <f>SUMIF(型式一覧!$L:$L,$A30,型式一覧!W:W)</f>
        <v>37</v>
      </c>
      <c r="R30" s="71">
        <f>SUMIF(型式一覧!$L:$L,$A30,型式一覧!X:X)</f>
        <v>0</v>
      </c>
      <c r="S30" s="61">
        <f>SUMIF(型式一覧!$L:$L,$A30,型式一覧!Y:Y)</f>
        <v>37</v>
      </c>
      <c r="T30" s="71">
        <f>SUMIF(型式一覧!$L:$L,$A30,型式一覧!Z:Z)</f>
        <v>0</v>
      </c>
      <c r="U30" s="61">
        <f>SUMIF(型式一覧!$L:$L,$A30,型式一覧!AA:AA)</f>
        <v>37</v>
      </c>
      <c r="V30" s="71">
        <f>SUMIF(型式一覧!$L:$L,$A30,型式一覧!AB:AB)</f>
        <v>0</v>
      </c>
      <c r="W30" s="61">
        <f>SUMIF(型式一覧!$L:$L,$A30,型式一覧!AC:AC)</f>
        <v>37</v>
      </c>
      <c r="X30" s="71">
        <f>SUMIF(型式一覧!$L:$L,$A30,型式一覧!AD:AD)</f>
        <v>0</v>
      </c>
      <c r="Y30" s="61">
        <f>SUMIF(型式一覧!$L:$L,$A30,型式一覧!AE:AE)</f>
        <v>37</v>
      </c>
      <c r="Z30" s="71">
        <f>SUMIF(型式一覧!$L:$L,$A30,型式一覧!AF:AF)</f>
        <v>0</v>
      </c>
      <c r="AA30" s="61">
        <f>SUMIF(型式一覧!$L:$L,$A30,型式一覧!AG:AG)</f>
        <v>37</v>
      </c>
      <c r="AB30" s="71">
        <f>SUMIF(型式一覧!$L:$L,$A30,型式一覧!AH:AH)</f>
        <v>0</v>
      </c>
      <c r="AC30" s="61">
        <f>SUMIF(型式一覧!$L:$L,$A30,型式一覧!AI:AI)</f>
        <v>37</v>
      </c>
      <c r="AD30" s="71">
        <f>SUMIF(型式一覧!$L:$L,$A30,型式一覧!AJ:AJ)</f>
        <v>0</v>
      </c>
      <c r="AE30" s="61">
        <f>SUMIF(型式一覧!$L:$L,$A30,型式一覧!AK:AK)</f>
        <v>37</v>
      </c>
    </row>
    <row r="31" spans="1:31" s="4" customFormat="1" x14ac:dyDescent="0.2">
      <c r="A31" s="9" t="s">
        <v>564</v>
      </c>
      <c r="B31" s="13"/>
      <c r="C31" s="21"/>
      <c r="D31" s="21"/>
      <c r="E31" s="21" t="s">
        <v>813</v>
      </c>
      <c r="F31" s="35"/>
      <c r="G31" s="44">
        <f>SUMIF(型式一覧!$L:$L,$A31,型式一覧!M:M)</f>
        <v>143</v>
      </c>
      <c r="H31" s="52">
        <f>SUMIF(型式一覧!$L:$L,$A31,型式一覧!N:N)</f>
        <v>0</v>
      </c>
      <c r="I31" s="61">
        <f>SUMIF(型式一覧!$L:$L,$A31,型式一覧!O:O)</f>
        <v>143</v>
      </c>
      <c r="J31" s="71">
        <f>SUMIF(型式一覧!$L:$L,$A31,型式一覧!P:P)</f>
        <v>0</v>
      </c>
      <c r="K31" s="61">
        <f>SUMIF(型式一覧!$L:$L,$A31,型式一覧!Q:Q)</f>
        <v>143</v>
      </c>
      <c r="L31" s="71">
        <f>SUMIF(型式一覧!$L:$L,$A31,型式一覧!R:R)</f>
        <v>0</v>
      </c>
      <c r="M31" s="61">
        <f>SUMIF(型式一覧!$L:$L,$A31,型式一覧!S:S)</f>
        <v>143</v>
      </c>
      <c r="N31" s="71">
        <f>SUMIF(型式一覧!$L:$L,$A31,型式一覧!T:T)</f>
        <v>0</v>
      </c>
      <c r="O31" s="61">
        <f>SUMIF(型式一覧!$L:$L,$A31,型式一覧!U:U)</f>
        <v>143</v>
      </c>
      <c r="P31" s="71">
        <f>SUMIF(型式一覧!$L:$L,$A31,型式一覧!V:V)</f>
        <v>0</v>
      </c>
      <c r="Q31" s="61">
        <f>SUMIF(型式一覧!$L:$L,$A31,型式一覧!W:W)</f>
        <v>143</v>
      </c>
      <c r="R31" s="71">
        <f>SUMIF(型式一覧!$L:$L,$A31,型式一覧!X:X)</f>
        <v>1</v>
      </c>
      <c r="S31" s="61">
        <f>SUMIF(型式一覧!$L:$L,$A31,型式一覧!Y:Y)</f>
        <v>144</v>
      </c>
      <c r="T31" s="71">
        <f>SUMIF(型式一覧!$L:$L,$A31,型式一覧!Z:Z)</f>
        <v>0</v>
      </c>
      <c r="U31" s="61">
        <f>SUMIF(型式一覧!$L:$L,$A31,型式一覧!AA:AA)</f>
        <v>144</v>
      </c>
      <c r="V31" s="71">
        <f>SUMIF(型式一覧!$L:$L,$A31,型式一覧!AB:AB)</f>
        <v>1</v>
      </c>
      <c r="W31" s="61">
        <f>SUMIF(型式一覧!$L:$L,$A31,型式一覧!AC:AC)</f>
        <v>145</v>
      </c>
      <c r="X31" s="71">
        <f>SUMIF(型式一覧!$L:$L,$A31,型式一覧!AD:AD)</f>
        <v>0</v>
      </c>
      <c r="Y31" s="61">
        <f>SUMIF(型式一覧!$L:$L,$A31,型式一覧!AE:AE)</f>
        <v>145</v>
      </c>
      <c r="Z31" s="71">
        <f>SUMIF(型式一覧!$L:$L,$A31,型式一覧!AF:AF)</f>
        <v>0</v>
      </c>
      <c r="AA31" s="61">
        <f>SUMIF(型式一覧!$L:$L,$A31,型式一覧!AG:AG)</f>
        <v>145</v>
      </c>
      <c r="AB31" s="71">
        <f>SUMIF(型式一覧!$L:$L,$A31,型式一覧!AH:AH)</f>
        <v>0</v>
      </c>
      <c r="AC31" s="61">
        <f>SUMIF(型式一覧!$L:$L,$A31,型式一覧!AI:AI)</f>
        <v>145</v>
      </c>
      <c r="AD31" s="71">
        <f>SUMIF(型式一覧!$L:$L,$A31,型式一覧!AJ:AJ)</f>
        <v>0</v>
      </c>
      <c r="AE31" s="61">
        <f>SUMIF(型式一覧!$L:$L,$A31,型式一覧!AK:AK)</f>
        <v>145</v>
      </c>
    </row>
    <row r="32" spans="1:31" s="4" customFormat="1" x14ac:dyDescent="0.2">
      <c r="A32" s="9" t="s">
        <v>1629</v>
      </c>
      <c r="B32" s="13"/>
      <c r="C32" s="21"/>
      <c r="D32" s="21"/>
      <c r="E32" s="21" t="s">
        <v>1037</v>
      </c>
      <c r="F32" s="35"/>
      <c r="G32" s="44">
        <f>SUMIF(型式一覧!$L:$L,$A32,型式一覧!M:M)</f>
        <v>46</v>
      </c>
      <c r="H32" s="52">
        <f>SUMIF(型式一覧!$L:$L,$A32,型式一覧!N:N)</f>
        <v>0</v>
      </c>
      <c r="I32" s="61">
        <f>SUMIF(型式一覧!$L:$L,$A32,型式一覧!O:O)</f>
        <v>46</v>
      </c>
      <c r="J32" s="71">
        <f>SUMIF(型式一覧!$L:$L,$A32,型式一覧!P:P)</f>
        <v>0</v>
      </c>
      <c r="K32" s="61">
        <f>SUMIF(型式一覧!$L:$L,$A32,型式一覧!Q:Q)</f>
        <v>46</v>
      </c>
      <c r="L32" s="71">
        <f>SUMIF(型式一覧!$L:$L,$A32,型式一覧!R:R)</f>
        <v>0</v>
      </c>
      <c r="M32" s="61">
        <f>SUMIF(型式一覧!$L:$L,$A32,型式一覧!S:S)</f>
        <v>46</v>
      </c>
      <c r="N32" s="71">
        <f>SUMIF(型式一覧!$L:$L,$A32,型式一覧!T:T)</f>
        <v>0</v>
      </c>
      <c r="O32" s="61">
        <f>SUMIF(型式一覧!$L:$L,$A32,型式一覧!U:U)</f>
        <v>46</v>
      </c>
      <c r="P32" s="71">
        <f>SUMIF(型式一覧!$L:$L,$A32,型式一覧!V:V)</f>
        <v>0</v>
      </c>
      <c r="Q32" s="61">
        <f>SUMIF(型式一覧!$L:$L,$A32,型式一覧!W:W)</f>
        <v>46</v>
      </c>
      <c r="R32" s="71">
        <f>SUMIF(型式一覧!$L:$L,$A32,型式一覧!X:X)</f>
        <v>0</v>
      </c>
      <c r="S32" s="61">
        <f>SUMIF(型式一覧!$L:$L,$A32,型式一覧!Y:Y)</f>
        <v>46</v>
      </c>
      <c r="T32" s="71">
        <f>SUMIF(型式一覧!$L:$L,$A32,型式一覧!Z:Z)</f>
        <v>0</v>
      </c>
      <c r="U32" s="61">
        <f>SUMIF(型式一覧!$L:$L,$A32,型式一覧!AA:AA)</f>
        <v>46</v>
      </c>
      <c r="V32" s="71">
        <f>SUMIF(型式一覧!$L:$L,$A32,型式一覧!AB:AB)</f>
        <v>0</v>
      </c>
      <c r="W32" s="61">
        <f>SUMIF(型式一覧!$L:$L,$A32,型式一覧!AC:AC)</f>
        <v>46</v>
      </c>
      <c r="X32" s="71">
        <f>SUMIF(型式一覧!$L:$L,$A32,型式一覧!AD:AD)</f>
        <v>0</v>
      </c>
      <c r="Y32" s="61">
        <f>SUMIF(型式一覧!$L:$L,$A32,型式一覧!AE:AE)</f>
        <v>46</v>
      </c>
      <c r="Z32" s="71">
        <f>SUMIF(型式一覧!$L:$L,$A32,型式一覧!AF:AF)</f>
        <v>0</v>
      </c>
      <c r="AA32" s="61">
        <f>SUMIF(型式一覧!$L:$L,$A32,型式一覧!AG:AG)</f>
        <v>46</v>
      </c>
      <c r="AB32" s="71">
        <f>SUMIF(型式一覧!$L:$L,$A32,型式一覧!AH:AH)</f>
        <v>0</v>
      </c>
      <c r="AC32" s="61">
        <f>SUMIF(型式一覧!$L:$L,$A32,型式一覧!AI:AI)</f>
        <v>46</v>
      </c>
      <c r="AD32" s="71">
        <f>SUMIF(型式一覧!$L:$L,$A32,型式一覧!AJ:AJ)</f>
        <v>0</v>
      </c>
      <c r="AE32" s="61">
        <f>SUMIF(型式一覧!$L:$L,$A32,型式一覧!AK:AK)</f>
        <v>46</v>
      </c>
    </row>
    <row r="33" spans="1:31" s="4" customFormat="1" x14ac:dyDescent="0.2">
      <c r="A33" s="9" t="s">
        <v>2575</v>
      </c>
      <c r="B33" s="13"/>
      <c r="C33" s="21"/>
      <c r="D33" s="21"/>
      <c r="E33" s="21" t="s">
        <v>2561</v>
      </c>
      <c r="F33" s="35"/>
      <c r="G33" s="44">
        <f>SUMIF(型式一覧!$L:$L,$A33,型式一覧!M:M)</f>
        <v>9</v>
      </c>
      <c r="H33" s="52">
        <f>SUMIF(型式一覧!$L:$L,$A33,型式一覧!N:N)</f>
        <v>0</v>
      </c>
      <c r="I33" s="61">
        <f>SUMIF(型式一覧!$L:$L,$A33,型式一覧!O:O)</f>
        <v>9</v>
      </c>
      <c r="J33" s="71">
        <f>SUMIF(型式一覧!$L:$L,$A33,型式一覧!P:P)</f>
        <v>0</v>
      </c>
      <c r="K33" s="61">
        <f>SUMIF(型式一覧!$L:$L,$A33,型式一覧!Q:Q)</f>
        <v>9</v>
      </c>
      <c r="L33" s="71">
        <f>SUMIF(型式一覧!$L:$L,$A33,型式一覧!R:R)</f>
        <v>0</v>
      </c>
      <c r="M33" s="61">
        <f>SUMIF(型式一覧!$L:$L,$A33,型式一覧!S:S)</f>
        <v>9</v>
      </c>
      <c r="N33" s="71">
        <f>SUMIF(型式一覧!$L:$L,$A33,型式一覧!T:T)</f>
        <v>0</v>
      </c>
      <c r="O33" s="61">
        <f>SUMIF(型式一覧!$L:$L,$A33,型式一覧!U:U)</f>
        <v>9</v>
      </c>
      <c r="P33" s="71">
        <f>SUMIF(型式一覧!$L:$L,$A33,型式一覧!V:V)</f>
        <v>0</v>
      </c>
      <c r="Q33" s="61">
        <f>SUMIF(型式一覧!$L:$L,$A33,型式一覧!W:W)</f>
        <v>9</v>
      </c>
      <c r="R33" s="71">
        <f>SUMIF(型式一覧!$L:$L,$A33,型式一覧!X:X)</f>
        <v>0</v>
      </c>
      <c r="S33" s="61">
        <f>SUMIF(型式一覧!$L:$L,$A33,型式一覧!Y:Y)</f>
        <v>9</v>
      </c>
      <c r="T33" s="71">
        <f>SUMIF(型式一覧!$L:$L,$A33,型式一覧!Z:Z)</f>
        <v>0</v>
      </c>
      <c r="U33" s="61">
        <f>SUMIF(型式一覧!$L:$L,$A33,型式一覧!AA:AA)</f>
        <v>9</v>
      </c>
      <c r="V33" s="71">
        <f>SUMIF(型式一覧!$L:$L,$A33,型式一覧!AB:AB)</f>
        <v>0</v>
      </c>
      <c r="W33" s="61">
        <f>SUMIF(型式一覧!$L:$L,$A33,型式一覧!AC:AC)</f>
        <v>9</v>
      </c>
      <c r="X33" s="71">
        <f>SUMIF(型式一覧!$L:$L,$A33,型式一覧!AD:AD)</f>
        <v>0</v>
      </c>
      <c r="Y33" s="61">
        <f>SUMIF(型式一覧!$L:$L,$A33,型式一覧!AE:AE)</f>
        <v>9</v>
      </c>
      <c r="Z33" s="71">
        <f>SUMIF(型式一覧!$L:$L,$A33,型式一覧!AF:AF)</f>
        <v>0</v>
      </c>
      <c r="AA33" s="61">
        <f>SUMIF(型式一覧!$L:$L,$A33,型式一覧!AG:AG)</f>
        <v>9</v>
      </c>
      <c r="AB33" s="71">
        <f>SUMIF(型式一覧!$L:$L,$A33,型式一覧!AH:AH)</f>
        <v>0</v>
      </c>
      <c r="AC33" s="61">
        <f>SUMIF(型式一覧!$L:$L,$A33,型式一覧!AI:AI)</f>
        <v>9</v>
      </c>
      <c r="AD33" s="71">
        <f>SUMIF(型式一覧!$L:$L,$A33,型式一覧!AJ:AJ)</f>
        <v>0</v>
      </c>
      <c r="AE33" s="61">
        <f>SUMIF(型式一覧!$L:$L,$A33,型式一覧!AK:AK)</f>
        <v>9</v>
      </c>
    </row>
    <row r="34" spans="1:31" s="4" customFormat="1" x14ac:dyDescent="0.2">
      <c r="A34" s="9" t="s">
        <v>2576</v>
      </c>
      <c r="B34" s="13"/>
      <c r="C34" s="21"/>
      <c r="D34" s="21"/>
      <c r="E34" s="21" t="s">
        <v>83</v>
      </c>
      <c r="F34" s="35"/>
      <c r="G34" s="44">
        <f>SUMIF(型式一覧!$L:$L,$A34,型式一覧!M:M)</f>
        <v>0</v>
      </c>
      <c r="H34" s="52">
        <f>SUMIF(型式一覧!$L:$L,$A34,型式一覧!N:N)</f>
        <v>0</v>
      </c>
      <c r="I34" s="61">
        <f>SUMIF(型式一覧!$L:$L,$A34,型式一覧!O:O)</f>
        <v>0</v>
      </c>
      <c r="J34" s="71">
        <f>SUMIF(型式一覧!$L:$L,$A34,型式一覧!P:P)</f>
        <v>0</v>
      </c>
      <c r="K34" s="61">
        <f>SUMIF(型式一覧!$L:$L,$A34,型式一覧!Q:Q)</f>
        <v>0</v>
      </c>
      <c r="L34" s="71">
        <f>SUMIF(型式一覧!$L:$L,$A34,型式一覧!R:R)</f>
        <v>0</v>
      </c>
      <c r="M34" s="61">
        <f>SUMIF(型式一覧!$L:$L,$A34,型式一覧!S:S)</f>
        <v>0</v>
      </c>
      <c r="N34" s="71">
        <f>SUMIF(型式一覧!$L:$L,$A34,型式一覧!T:T)</f>
        <v>0</v>
      </c>
      <c r="O34" s="61">
        <f>SUMIF(型式一覧!$L:$L,$A34,型式一覧!U:U)</f>
        <v>0</v>
      </c>
      <c r="P34" s="71">
        <f>SUMIF(型式一覧!$L:$L,$A34,型式一覧!V:V)</f>
        <v>0</v>
      </c>
      <c r="Q34" s="61">
        <f>SUMIF(型式一覧!$L:$L,$A34,型式一覧!W:W)</f>
        <v>0</v>
      </c>
      <c r="R34" s="71">
        <f>SUMIF(型式一覧!$L:$L,$A34,型式一覧!X:X)</f>
        <v>0</v>
      </c>
      <c r="S34" s="61">
        <f>SUMIF(型式一覧!$L:$L,$A34,型式一覧!Y:Y)</f>
        <v>0</v>
      </c>
      <c r="T34" s="71">
        <f>SUMIF(型式一覧!$L:$L,$A34,型式一覧!Z:Z)</f>
        <v>0</v>
      </c>
      <c r="U34" s="61">
        <f>SUMIF(型式一覧!$L:$L,$A34,型式一覧!AA:AA)</f>
        <v>0</v>
      </c>
      <c r="V34" s="71">
        <f>SUMIF(型式一覧!$L:$L,$A34,型式一覧!AB:AB)</f>
        <v>0</v>
      </c>
      <c r="W34" s="61">
        <f>SUMIF(型式一覧!$L:$L,$A34,型式一覧!AC:AC)</f>
        <v>0</v>
      </c>
      <c r="X34" s="71">
        <f>SUMIF(型式一覧!$L:$L,$A34,型式一覧!AD:AD)</f>
        <v>0</v>
      </c>
      <c r="Y34" s="61">
        <f>SUMIF(型式一覧!$L:$L,$A34,型式一覧!AE:AE)</f>
        <v>0</v>
      </c>
      <c r="Z34" s="71">
        <f>SUMIF(型式一覧!$L:$L,$A34,型式一覧!AF:AF)</f>
        <v>0</v>
      </c>
      <c r="AA34" s="61">
        <f>SUMIF(型式一覧!$L:$L,$A34,型式一覧!AG:AG)</f>
        <v>0</v>
      </c>
      <c r="AB34" s="71">
        <f>SUMIF(型式一覧!$L:$L,$A34,型式一覧!AH:AH)</f>
        <v>0</v>
      </c>
      <c r="AC34" s="61">
        <f>SUMIF(型式一覧!$L:$L,$A34,型式一覧!AI:AI)</f>
        <v>0</v>
      </c>
      <c r="AD34" s="71">
        <f>SUMIF(型式一覧!$L:$L,$A34,型式一覧!AJ:AJ)</f>
        <v>0</v>
      </c>
      <c r="AE34" s="61">
        <f>SUMIF(型式一覧!$L:$L,$A34,型式一覧!AK:AK)</f>
        <v>0</v>
      </c>
    </row>
    <row r="35" spans="1:31" s="4" customFormat="1" x14ac:dyDescent="0.2">
      <c r="A35" s="9"/>
      <c r="B35" s="13"/>
      <c r="C35" s="22"/>
      <c r="D35" s="22"/>
      <c r="E35" s="22" t="s">
        <v>1581</v>
      </c>
      <c r="F35" s="36"/>
      <c r="G35" s="45">
        <f t="shared" ref="G35:AE35" si="6">G25-SUM(G26:G34)</f>
        <v>64</v>
      </c>
      <c r="H35" s="53">
        <f t="shared" si="6"/>
        <v>0</v>
      </c>
      <c r="I35" s="62">
        <f t="shared" si="6"/>
        <v>64</v>
      </c>
      <c r="J35" s="72">
        <f t="shared" si="6"/>
        <v>0</v>
      </c>
      <c r="K35" s="62">
        <f t="shared" si="6"/>
        <v>64</v>
      </c>
      <c r="L35" s="72">
        <f t="shared" si="6"/>
        <v>0</v>
      </c>
      <c r="M35" s="62">
        <f t="shared" si="6"/>
        <v>64</v>
      </c>
      <c r="N35" s="72">
        <f t="shared" si="6"/>
        <v>1</v>
      </c>
      <c r="O35" s="62">
        <f t="shared" si="6"/>
        <v>65</v>
      </c>
      <c r="P35" s="72">
        <f t="shared" si="6"/>
        <v>1</v>
      </c>
      <c r="Q35" s="62">
        <f t="shared" si="6"/>
        <v>66</v>
      </c>
      <c r="R35" s="72">
        <f>R25-SUM(R26:R34)</f>
        <v>0</v>
      </c>
      <c r="S35" s="62">
        <f t="shared" si="6"/>
        <v>66</v>
      </c>
      <c r="T35" s="72">
        <f t="shared" si="6"/>
        <v>0</v>
      </c>
      <c r="U35" s="62">
        <f t="shared" si="6"/>
        <v>66</v>
      </c>
      <c r="V35" s="72">
        <f t="shared" si="6"/>
        <v>0</v>
      </c>
      <c r="W35" s="62">
        <f t="shared" si="6"/>
        <v>66</v>
      </c>
      <c r="X35" s="72">
        <f t="shared" si="6"/>
        <v>0</v>
      </c>
      <c r="Y35" s="62">
        <f t="shared" si="6"/>
        <v>66</v>
      </c>
      <c r="Z35" s="72">
        <f t="shared" si="6"/>
        <v>0</v>
      </c>
      <c r="AA35" s="62">
        <f t="shared" si="6"/>
        <v>66</v>
      </c>
      <c r="AB35" s="72">
        <f t="shared" si="6"/>
        <v>0</v>
      </c>
      <c r="AC35" s="62">
        <f t="shared" si="6"/>
        <v>66</v>
      </c>
      <c r="AD35" s="72">
        <f t="shared" si="6"/>
        <v>0</v>
      </c>
      <c r="AE35" s="62">
        <f t="shared" si="6"/>
        <v>66</v>
      </c>
    </row>
    <row r="36" spans="1:31" s="4" customFormat="1" x14ac:dyDescent="0.2">
      <c r="A36" s="9"/>
      <c r="B36" s="13"/>
      <c r="C36" s="20" t="s">
        <v>2562</v>
      </c>
      <c r="D36" s="25"/>
      <c r="E36" s="25"/>
      <c r="F36" s="33"/>
      <c r="G36" s="42">
        <f t="shared" ref="G36:AE36" si="7">SUM(G37:G37)</f>
        <v>11</v>
      </c>
      <c r="H36" s="50">
        <f t="shared" si="7"/>
        <v>0</v>
      </c>
      <c r="I36" s="59">
        <f t="shared" si="7"/>
        <v>11</v>
      </c>
      <c r="J36" s="69">
        <f t="shared" si="7"/>
        <v>0</v>
      </c>
      <c r="K36" s="59">
        <f t="shared" si="7"/>
        <v>11</v>
      </c>
      <c r="L36" s="69">
        <f t="shared" si="7"/>
        <v>0</v>
      </c>
      <c r="M36" s="59">
        <f t="shared" si="7"/>
        <v>11</v>
      </c>
      <c r="N36" s="69">
        <f t="shared" si="7"/>
        <v>0</v>
      </c>
      <c r="O36" s="59">
        <f t="shared" si="7"/>
        <v>11</v>
      </c>
      <c r="P36" s="69">
        <f t="shared" si="7"/>
        <v>0</v>
      </c>
      <c r="Q36" s="59">
        <f t="shared" si="7"/>
        <v>11</v>
      </c>
      <c r="R36" s="69">
        <f t="shared" si="7"/>
        <v>0</v>
      </c>
      <c r="S36" s="59">
        <f t="shared" si="7"/>
        <v>11</v>
      </c>
      <c r="T36" s="69">
        <f t="shared" si="7"/>
        <v>0</v>
      </c>
      <c r="U36" s="59">
        <f t="shared" si="7"/>
        <v>11</v>
      </c>
      <c r="V36" s="69">
        <f t="shared" si="7"/>
        <v>0</v>
      </c>
      <c r="W36" s="59">
        <f t="shared" si="7"/>
        <v>11</v>
      </c>
      <c r="X36" s="69">
        <f t="shared" si="7"/>
        <v>0</v>
      </c>
      <c r="Y36" s="59">
        <f t="shared" si="7"/>
        <v>11</v>
      </c>
      <c r="Z36" s="69">
        <f t="shared" si="7"/>
        <v>0</v>
      </c>
      <c r="AA36" s="59">
        <f t="shared" si="7"/>
        <v>11</v>
      </c>
      <c r="AB36" s="69">
        <f t="shared" si="7"/>
        <v>0</v>
      </c>
      <c r="AC36" s="59">
        <f t="shared" si="7"/>
        <v>11</v>
      </c>
      <c r="AD36" s="69">
        <f t="shared" si="7"/>
        <v>0</v>
      </c>
      <c r="AE36" s="59">
        <f t="shared" si="7"/>
        <v>11</v>
      </c>
    </row>
    <row r="37" spans="1:31" s="4" customFormat="1" x14ac:dyDescent="0.2">
      <c r="A37" s="9" t="s">
        <v>2609</v>
      </c>
      <c r="B37" s="13"/>
      <c r="C37" s="21"/>
      <c r="D37" s="20" t="s">
        <v>2558</v>
      </c>
      <c r="E37" s="25"/>
      <c r="F37" s="33"/>
      <c r="G37" s="42">
        <f>SUMIF(型式一覧!$K:$K,"010303",型式一覧!M:M)+SUMIF(型式一覧!$K:$K,"010304",型式一覧!M:M)</f>
        <v>11</v>
      </c>
      <c r="H37" s="50">
        <f>SUMIF(型式一覧!$K:$K,"010303",型式一覧!N:N)+SUMIF(型式一覧!$K:$K,"010304",型式一覧!N:N)</f>
        <v>0</v>
      </c>
      <c r="I37" s="59">
        <f>SUMIF(型式一覧!$K:$K,"010303",型式一覧!O:O)+SUMIF(型式一覧!$K:$K,"010304",型式一覧!O:O)</f>
        <v>11</v>
      </c>
      <c r="J37" s="69">
        <f>SUMIF(型式一覧!$K:$K,"010303",型式一覧!P:P)+SUMIF(型式一覧!$K:$K,"010304",型式一覧!P:P)</f>
        <v>0</v>
      </c>
      <c r="K37" s="59">
        <f>SUMIF(型式一覧!$K:$K,"010303",型式一覧!Q:Q)+SUMIF(型式一覧!$K:$K,"010304",型式一覧!Q:Q)</f>
        <v>11</v>
      </c>
      <c r="L37" s="69">
        <f>SUMIF(型式一覧!$K:$K,"010303",型式一覧!R:R)+SUMIF(型式一覧!$K:$K,"010304",型式一覧!R:R)</f>
        <v>0</v>
      </c>
      <c r="M37" s="59">
        <f>SUMIF(型式一覧!$K:$K,"010303",型式一覧!S:S)+SUMIF(型式一覧!$K:$K,"010304",型式一覧!S:S)</f>
        <v>11</v>
      </c>
      <c r="N37" s="69">
        <f>SUMIF(型式一覧!$K:$K,"010303",型式一覧!T:T)+SUMIF(型式一覧!$K:$K,"010304",型式一覧!T:T)</f>
        <v>0</v>
      </c>
      <c r="O37" s="59">
        <f>SUMIF(型式一覧!$K:$K,"010303",型式一覧!U:U)+SUMIF(型式一覧!$K:$K,"010304",型式一覧!U:U)</f>
        <v>11</v>
      </c>
      <c r="P37" s="69">
        <f>SUMIF(型式一覧!$K:$K,"010303",型式一覧!V:V)+SUMIF(型式一覧!$K:$K,"010304",型式一覧!V:V)</f>
        <v>0</v>
      </c>
      <c r="Q37" s="59">
        <f>SUMIF(型式一覧!$K:$K,"010303",型式一覧!W:W)+SUMIF(型式一覧!$K:$K,"010304",型式一覧!W:W)</f>
        <v>11</v>
      </c>
      <c r="R37" s="69">
        <f>SUMIF(型式一覧!$K:$K,"010303",型式一覧!X:X)+SUMIF(型式一覧!$K:$K,"010304",型式一覧!X:X)</f>
        <v>0</v>
      </c>
      <c r="S37" s="59">
        <f>SUMIF(型式一覧!$K:$K,"010303",型式一覧!Y:Y)+SUMIF(型式一覧!$K:$K,"010304",型式一覧!Y:Y)</f>
        <v>11</v>
      </c>
      <c r="T37" s="69">
        <f>SUMIF(型式一覧!$K:$K,"010303",型式一覧!Z:Z)+SUMIF(型式一覧!$K:$K,"010304",型式一覧!Z:Z)</f>
        <v>0</v>
      </c>
      <c r="U37" s="59">
        <f>SUMIF(型式一覧!$K:$K,"010303",型式一覧!AA:AA)+SUMIF(型式一覧!$K:$K,"010304",型式一覧!AA:AA)</f>
        <v>11</v>
      </c>
      <c r="V37" s="69">
        <f>SUMIF(型式一覧!$K:$K,"010303",型式一覧!AB:AB)+SUMIF(型式一覧!$K:$K,"010304",型式一覧!AB:AB)</f>
        <v>0</v>
      </c>
      <c r="W37" s="59">
        <f>SUMIF(型式一覧!$K:$K,"010303",型式一覧!AC:AC)+SUMIF(型式一覧!$K:$K,"010304",型式一覧!AC:AC)</f>
        <v>11</v>
      </c>
      <c r="X37" s="69">
        <f>SUMIF(型式一覧!$K:$K,"010303",型式一覧!AD:AD)+SUMIF(型式一覧!$K:$K,"010304",型式一覧!AD:AD)</f>
        <v>0</v>
      </c>
      <c r="Y37" s="59">
        <f>SUMIF(型式一覧!$K:$K,"010303",型式一覧!AE:AE)+SUMIF(型式一覧!$K:$K,"010304",型式一覧!AE:AE)</f>
        <v>11</v>
      </c>
      <c r="Z37" s="69">
        <f>SUMIF(型式一覧!$K:$K,"010303",型式一覧!AF:AF)+SUMIF(型式一覧!$K:$K,"010304",型式一覧!AF:AF)</f>
        <v>0</v>
      </c>
      <c r="AA37" s="59">
        <f>SUMIF(型式一覧!$K:$K,"010303",型式一覧!AG:AG)+SUMIF(型式一覧!$K:$K,"010304",型式一覧!AG:AG)</f>
        <v>11</v>
      </c>
      <c r="AB37" s="69">
        <f>SUMIF(型式一覧!$K:$K,"010303",型式一覧!AH:AH)+SUMIF(型式一覧!$K:$K,"010304",型式一覧!AH:AH)</f>
        <v>0</v>
      </c>
      <c r="AC37" s="59">
        <f>SUMIF(型式一覧!$K:$K,"010303",型式一覧!AI:AI)+SUMIF(型式一覧!$K:$K,"010304",型式一覧!AI:AI)</f>
        <v>11</v>
      </c>
      <c r="AD37" s="69">
        <f>SUMIF(型式一覧!$K:$K,"010303",型式一覧!AJ:AJ)+SUMIF(型式一覧!$K:$K,"010304",型式一覧!AJ:AJ)</f>
        <v>0</v>
      </c>
      <c r="AE37" s="59">
        <f>SUMIF(型式一覧!$K:$K,"010303",型式一覧!AK:AK)+SUMIF(型式一覧!$K:$K,"010304",型式一覧!AK:AK)</f>
        <v>11</v>
      </c>
    </row>
    <row r="38" spans="1:31" s="4" customFormat="1" x14ac:dyDescent="0.2">
      <c r="A38" s="9" t="s">
        <v>2578</v>
      </c>
      <c r="B38" s="13"/>
      <c r="C38" s="21"/>
      <c r="D38" s="21"/>
      <c r="E38" s="20" t="s">
        <v>2563</v>
      </c>
      <c r="F38" s="33"/>
      <c r="G38" s="42">
        <f>SUMIF(型式一覧!$L:$L,$A38,型式一覧!M:M)</f>
        <v>8</v>
      </c>
      <c r="H38" s="50">
        <f>SUMIF(型式一覧!$L:$L,$A38,型式一覧!N:N)</f>
        <v>0</v>
      </c>
      <c r="I38" s="59">
        <f>SUMIF(型式一覧!$L:$L,$A38,型式一覧!O:O)</f>
        <v>8</v>
      </c>
      <c r="J38" s="69">
        <f>SUMIF(型式一覧!$L:$L,$A38,型式一覧!P:P)</f>
        <v>0</v>
      </c>
      <c r="K38" s="59">
        <f>SUMIF(型式一覧!$L:$L,$A38,型式一覧!Q:Q)</f>
        <v>8</v>
      </c>
      <c r="L38" s="69">
        <f>SUMIF(型式一覧!$L:$L,$A38,型式一覧!R:R)</f>
        <v>0</v>
      </c>
      <c r="M38" s="59">
        <f>SUMIF(型式一覧!$L:$L,$A38,型式一覧!S:S)</f>
        <v>8</v>
      </c>
      <c r="N38" s="69">
        <f>SUMIF(型式一覧!$L:$L,$A38,型式一覧!T:T)</f>
        <v>0</v>
      </c>
      <c r="O38" s="59">
        <f>SUMIF(型式一覧!$L:$L,$A38,型式一覧!U:U)</f>
        <v>8</v>
      </c>
      <c r="P38" s="69">
        <f>SUMIF(型式一覧!$L:$L,$A38,型式一覧!V:V)</f>
        <v>0</v>
      </c>
      <c r="Q38" s="59">
        <f>SUMIF(型式一覧!$L:$L,$A38,型式一覧!W:W)</f>
        <v>8</v>
      </c>
      <c r="R38" s="69">
        <f>SUMIF(型式一覧!$L:$L,$A38,型式一覧!X:X)</f>
        <v>0</v>
      </c>
      <c r="S38" s="59">
        <f>SUMIF(型式一覧!$L:$L,$A38,型式一覧!Y:Y)</f>
        <v>8</v>
      </c>
      <c r="T38" s="69">
        <f>SUMIF(型式一覧!$L:$L,$A38,型式一覧!Z:Z)</f>
        <v>0</v>
      </c>
      <c r="U38" s="59">
        <f>SUMIF(型式一覧!$L:$L,$A38,型式一覧!AA:AA)</f>
        <v>8</v>
      </c>
      <c r="V38" s="69">
        <f>SUMIF(型式一覧!$L:$L,$A38,型式一覧!AB:AB)</f>
        <v>0</v>
      </c>
      <c r="W38" s="59">
        <f>SUMIF(型式一覧!$L:$L,$A38,型式一覧!AC:AC)</f>
        <v>8</v>
      </c>
      <c r="X38" s="69">
        <f>SUMIF(型式一覧!$L:$L,$A38,型式一覧!AD:AD)</f>
        <v>0</v>
      </c>
      <c r="Y38" s="59">
        <f>SUMIF(型式一覧!$L:$L,$A38,型式一覧!AE:AE)</f>
        <v>8</v>
      </c>
      <c r="Z38" s="69">
        <f>SUMIF(型式一覧!$L:$L,$A38,型式一覧!AF:AF)</f>
        <v>0</v>
      </c>
      <c r="AA38" s="59">
        <f>SUMIF(型式一覧!$L:$L,$A38,型式一覧!AG:AG)</f>
        <v>8</v>
      </c>
      <c r="AB38" s="69">
        <f>SUMIF(型式一覧!$L:$L,$A38,型式一覧!AH:AH)</f>
        <v>0</v>
      </c>
      <c r="AC38" s="59">
        <f>SUMIF(型式一覧!$L:$L,$A38,型式一覧!AI:AI)</f>
        <v>8</v>
      </c>
      <c r="AD38" s="69">
        <f>SUMIF(型式一覧!$L:$L,$A38,型式一覧!AJ:AJ)</f>
        <v>0</v>
      </c>
      <c r="AE38" s="59">
        <f>SUMIF(型式一覧!$L:$L,$A38,型式一覧!AK:AK)</f>
        <v>8</v>
      </c>
    </row>
    <row r="39" spans="1:31" s="4" customFormat="1" x14ac:dyDescent="0.2">
      <c r="A39" s="9" t="s">
        <v>3027</v>
      </c>
      <c r="B39" s="13"/>
      <c r="C39" s="21"/>
      <c r="D39" s="21"/>
      <c r="E39" s="21" t="s">
        <v>1952</v>
      </c>
      <c r="F39" s="35"/>
      <c r="G39" s="44">
        <f>SUMIF(型式一覧!$L:$L,$A39,型式一覧!M:M)</f>
        <v>3</v>
      </c>
      <c r="H39" s="52">
        <f>SUMIF(型式一覧!$L:$L,$A39,型式一覧!N:N)</f>
        <v>0</v>
      </c>
      <c r="I39" s="61">
        <f>SUMIF(型式一覧!$L:$L,$A39,型式一覧!O:O)</f>
        <v>3</v>
      </c>
      <c r="J39" s="71">
        <f>SUMIF(型式一覧!$L:$L,$A39,型式一覧!P:P)</f>
        <v>0</v>
      </c>
      <c r="K39" s="61">
        <f>SUMIF(型式一覧!$L:$L,$A39,型式一覧!Q:Q)</f>
        <v>3</v>
      </c>
      <c r="L39" s="71">
        <f>SUMIF(型式一覧!$L:$L,$A39,型式一覧!R:R)</f>
        <v>0</v>
      </c>
      <c r="M39" s="61">
        <f>SUMIF(型式一覧!$L:$L,$A39,型式一覧!S:S)</f>
        <v>3</v>
      </c>
      <c r="N39" s="71">
        <f>SUMIF(型式一覧!$L:$L,$A39,型式一覧!T:T)</f>
        <v>0</v>
      </c>
      <c r="O39" s="61">
        <f>SUMIF(型式一覧!$L:$L,$A39,型式一覧!U:U)</f>
        <v>3</v>
      </c>
      <c r="P39" s="71">
        <f>SUMIF(型式一覧!$L:$L,$A39,型式一覧!V:V)</f>
        <v>0</v>
      </c>
      <c r="Q39" s="61">
        <f>SUMIF(型式一覧!$L:$L,$A39,型式一覧!W:W)</f>
        <v>3</v>
      </c>
      <c r="R39" s="71">
        <f>SUMIF(型式一覧!$L:$L,$A39,型式一覧!X:X)</f>
        <v>0</v>
      </c>
      <c r="S39" s="61">
        <f>SUMIF(型式一覧!$L:$L,$A39,型式一覧!Y:Y)</f>
        <v>3</v>
      </c>
      <c r="T39" s="71">
        <f>SUMIF(型式一覧!$L:$L,$A39,型式一覧!Z:Z)</f>
        <v>0</v>
      </c>
      <c r="U39" s="61">
        <f>SUMIF(型式一覧!$L:$L,$A39,型式一覧!AA:AA)</f>
        <v>3</v>
      </c>
      <c r="V39" s="71">
        <f>SUMIF(型式一覧!$L:$L,$A39,型式一覧!AB:AB)</f>
        <v>0</v>
      </c>
      <c r="W39" s="61">
        <f>SUMIF(型式一覧!$L:$L,$A39,型式一覧!AC:AC)</f>
        <v>3</v>
      </c>
      <c r="X39" s="71">
        <f>SUMIF(型式一覧!$L:$L,$A39,型式一覧!AD:AD)</f>
        <v>0</v>
      </c>
      <c r="Y39" s="61">
        <f>SUMIF(型式一覧!$L:$L,$A39,型式一覧!AE:AE)</f>
        <v>3</v>
      </c>
      <c r="Z39" s="71">
        <f>SUMIF(型式一覧!$L:$L,$A39,型式一覧!AF:AF)</f>
        <v>0</v>
      </c>
      <c r="AA39" s="61">
        <f>SUMIF(型式一覧!$L:$L,$A39,型式一覧!AG:AG)</f>
        <v>3</v>
      </c>
      <c r="AB39" s="71">
        <f>SUMIF(型式一覧!$L:$L,$A39,型式一覧!AH:AH)</f>
        <v>0</v>
      </c>
      <c r="AC39" s="61">
        <f>SUMIF(型式一覧!$L:$L,$A39,型式一覧!AI:AI)</f>
        <v>3</v>
      </c>
      <c r="AD39" s="71">
        <f>SUMIF(型式一覧!$L:$L,$A39,型式一覧!AJ:AJ)</f>
        <v>0</v>
      </c>
      <c r="AE39" s="61">
        <f>SUMIF(型式一覧!$L:$L,$A39,型式一覧!AK:AK)</f>
        <v>3</v>
      </c>
    </row>
    <row r="40" spans="1:31" s="4" customFormat="1" x14ac:dyDescent="0.2">
      <c r="A40" s="9"/>
      <c r="B40" s="14"/>
      <c r="C40" s="22"/>
      <c r="D40" s="22"/>
      <c r="E40" s="22" t="s">
        <v>1581</v>
      </c>
      <c r="F40" s="36"/>
      <c r="G40" s="45">
        <f t="shared" ref="G40:AE40" si="8">G37-G38-G39</f>
        <v>0</v>
      </c>
      <c r="H40" s="54">
        <f t="shared" si="8"/>
        <v>0</v>
      </c>
      <c r="I40" s="63">
        <f t="shared" si="8"/>
        <v>0</v>
      </c>
      <c r="J40" s="72">
        <f t="shared" si="8"/>
        <v>0</v>
      </c>
      <c r="K40" s="63">
        <f t="shared" si="8"/>
        <v>0</v>
      </c>
      <c r="L40" s="72">
        <f t="shared" si="8"/>
        <v>0</v>
      </c>
      <c r="M40" s="63">
        <f t="shared" si="8"/>
        <v>0</v>
      </c>
      <c r="N40" s="72">
        <f t="shared" si="8"/>
        <v>0</v>
      </c>
      <c r="O40" s="63">
        <f t="shared" si="8"/>
        <v>0</v>
      </c>
      <c r="P40" s="72">
        <f t="shared" si="8"/>
        <v>0</v>
      </c>
      <c r="Q40" s="63">
        <f t="shared" si="8"/>
        <v>0</v>
      </c>
      <c r="R40" s="72">
        <f t="shared" si="8"/>
        <v>0</v>
      </c>
      <c r="S40" s="63">
        <f t="shared" si="8"/>
        <v>0</v>
      </c>
      <c r="T40" s="72">
        <f t="shared" si="8"/>
        <v>0</v>
      </c>
      <c r="U40" s="63">
        <f t="shared" si="8"/>
        <v>0</v>
      </c>
      <c r="V40" s="72">
        <f t="shared" si="8"/>
        <v>0</v>
      </c>
      <c r="W40" s="63">
        <f t="shared" si="8"/>
        <v>0</v>
      </c>
      <c r="X40" s="72">
        <f t="shared" si="8"/>
        <v>0</v>
      </c>
      <c r="Y40" s="63">
        <f t="shared" si="8"/>
        <v>0</v>
      </c>
      <c r="Z40" s="72">
        <f t="shared" si="8"/>
        <v>0</v>
      </c>
      <c r="AA40" s="63">
        <f t="shared" si="8"/>
        <v>0</v>
      </c>
      <c r="AB40" s="72">
        <f t="shared" si="8"/>
        <v>0</v>
      </c>
      <c r="AC40" s="63">
        <f t="shared" si="8"/>
        <v>0</v>
      </c>
      <c r="AD40" s="72">
        <f t="shared" si="8"/>
        <v>0</v>
      </c>
      <c r="AE40" s="63">
        <f t="shared" si="8"/>
        <v>0</v>
      </c>
    </row>
    <row r="41" spans="1:31" s="4" customFormat="1" x14ac:dyDescent="0.2">
      <c r="A41" s="9"/>
      <c r="B41" s="15" t="s">
        <v>827</v>
      </c>
      <c r="C41" s="23"/>
      <c r="D41" s="23"/>
      <c r="E41" s="23"/>
      <c r="F41" s="37"/>
      <c r="G41" s="46">
        <f t="shared" ref="G41:AE41" si="9">SUM(G42,G54,G62)</f>
        <v>836</v>
      </c>
      <c r="H41" s="55">
        <f t="shared" si="9"/>
        <v>3</v>
      </c>
      <c r="I41" s="64">
        <f t="shared" si="9"/>
        <v>839</v>
      </c>
      <c r="J41" s="73">
        <f t="shared" si="9"/>
        <v>-4</v>
      </c>
      <c r="K41" s="64">
        <f t="shared" si="9"/>
        <v>835</v>
      </c>
      <c r="L41" s="73">
        <f t="shared" si="9"/>
        <v>-1</v>
      </c>
      <c r="M41" s="64">
        <f t="shared" si="9"/>
        <v>834</v>
      </c>
      <c r="N41" s="73">
        <f t="shared" si="9"/>
        <v>4</v>
      </c>
      <c r="O41" s="64">
        <f t="shared" si="9"/>
        <v>838</v>
      </c>
      <c r="P41" s="73">
        <f t="shared" si="9"/>
        <v>1</v>
      </c>
      <c r="Q41" s="64">
        <f t="shared" si="9"/>
        <v>839</v>
      </c>
      <c r="R41" s="73">
        <f t="shared" si="9"/>
        <v>2</v>
      </c>
      <c r="S41" s="64">
        <f t="shared" si="9"/>
        <v>841</v>
      </c>
      <c r="T41" s="73">
        <f t="shared" si="9"/>
        <v>2</v>
      </c>
      <c r="U41" s="64">
        <f t="shared" si="9"/>
        <v>843</v>
      </c>
      <c r="V41" s="73">
        <f t="shared" si="9"/>
        <v>0</v>
      </c>
      <c r="W41" s="64">
        <f t="shared" si="9"/>
        <v>843</v>
      </c>
      <c r="X41" s="73">
        <f t="shared" si="9"/>
        <v>0</v>
      </c>
      <c r="Y41" s="64">
        <f t="shared" si="9"/>
        <v>843</v>
      </c>
      <c r="Z41" s="73">
        <f t="shared" si="9"/>
        <v>0</v>
      </c>
      <c r="AA41" s="64">
        <f t="shared" si="9"/>
        <v>843</v>
      </c>
      <c r="AB41" s="73">
        <f t="shared" si="9"/>
        <v>0</v>
      </c>
      <c r="AC41" s="64">
        <f t="shared" si="9"/>
        <v>843</v>
      </c>
      <c r="AD41" s="73">
        <f t="shared" si="9"/>
        <v>0</v>
      </c>
      <c r="AE41" s="64">
        <f t="shared" si="9"/>
        <v>843</v>
      </c>
    </row>
    <row r="42" spans="1:31" s="4" customFormat="1" x14ac:dyDescent="0.2">
      <c r="A42" s="9"/>
      <c r="B42" s="13"/>
      <c r="C42" s="20" t="s">
        <v>2551</v>
      </c>
      <c r="D42" s="25"/>
      <c r="E42" s="25"/>
      <c r="F42" s="33"/>
      <c r="G42" s="42">
        <f t="shared" ref="G42:AE42" si="10">SUM(G43,G48)</f>
        <v>337</v>
      </c>
      <c r="H42" s="50">
        <f t="shared" si="10"/>
        <v>0</v>
      </c>
      <c r="I42" s="59">
        <f t="shared" si="10"/>
        <v>337</v>
      </c>
      <c r="J42" s="69">
        <f t="shared" si="10"/>
        <v>-1</v>
      </c>
      <c r="K42" s="59">
        <f t="shared" si="10"/>
        <v>336</v>
      </c>
      <c r="L42" s="69">
        <f t="shared" si="10"/>
        <v>0</v>
      </c>
      <c r="M42" s="59">
        <f t="shared" si="10"/>
        <v>336</v>
      </c>
      <c r="N42" s="69">
        <f t="shared" si="10"/>
        <v>1</v>
      </c>
      <c r="O42" s="59">
        <f t="shared" si="10"/>
        <v>337</v>
      </c>
      <c r="P42" s="69">
        <f t="shared" si="10"/>
        <v>0</v>
      </c>
      <c r="Q42" s="59">
        <f t="shared" si="10"/>
        <v>337</v>
      </c>
      <c r="R42" s="69">
        <f t="shared" si="10"/>
        <v>0</v>
      </c>
      <c r="S42" s="59">
        <f t="shared" si="10"/>
        <v>337</v>
      </c>
      <c r="T42" s="69">
        <f t="shared" si="10"/>
        <v>1</v>
      </c>
      <c r="U42" s="59">
        <f t="shared" si="10"/>
        <v>338</v>
      </c>
      <c r="V42" s="69">
        <f t="shared" si="10"/>
        <v>0</v>
      </c>
      <c r="W42" s="59">
        <f t="shared" si="10"/>
        <v>338</v>
      </c>
      <c r="X42" s="69">
        <f t="shared" si="10"/>
        <v>0</v>
      </c>
      <c r="Y42" s="59">
        <f t="shared" si="10"/>
        <v>338</v>
      </c>
      <c r="Z42" s="69">
        <f t="shared" si="10"/>
        <v>0</v>
      </c>
      <c r="AA42" s="59">
        <f t="shared" si="10"/>
        <v>338</v>
      </c>
      <c r="AB42" s="69">
        <f t="shared" si="10"/>
        <v>0</v>
      </c>
      <c r="AC42" s="59">
        <f t="shared" si="10"/>
        <v>338</v>
      </c>
      <c r="AD42" s="69">
        <f t="shared" si="10"/>
        <v>0</v>
      </c>
      <c r="AE42" s="59">
        <f t="shared" si="10"/>
        <v>338</v>
      </c>
    </row>
    <row r="43" spans="1:31" s="4" customFormat="1" x14ac:dyDescent="0.2">
      <c r="A43" s="9" t="s">
        <v>2610</v>
      </c>
      <c r="B43" s="13"/>
      <c r="C43" s="21"/>
      <c r="D43" s="20" t="s">
        <v>2552</v>
      </c>
      <c r="E43" s="25"/>
      <c r="F43" s="33"/>
      <c r="G43" s="42">
        <f>SUMIF(型式一覧!$K:$K,"020101",型式一覧!M:M)</f>
        <v>156</v>
      </c>
      <c r="H43" s="50">
        <f>SUMIF(型式一覧!$K:$K,"020101",型式一覧!N:N)</f>
        <v>0</v>
      </c>
      <c r="I43" s="59">
        <f>SUMIF(型式一覧!$K:$K,"020101",型式一覧!O:O)</f>
        <v>156</v>
      </c>
      <c r="J43" s="69">
        <f>SUMIF(型式一覧!$K:$K,"020101",型式一覧!P:P)</f>
        <v>0</v>
      </c>
      <c r="K43" s="59">
        <f>SUMIF(型式一覧!$K:$K,"020101",型式一覧!Q:Q)</f>
        <v>156</v>
      </c>
      <c r="L43" s="69">
        <f>SUMIF(型式一覧!$K:$K,"020101",型式一覧!R:R)</f>
        <v>0</v>
      </c>
      <c r="M43" s="59">
        <f>SUMIF(型式一覧!$K:$K,"020101",型式一覧!S:S)</f>
        <v>156</v>
      </c>
      <c r="N43" s="69">
        <f>SUMIF(型式一覧!$K:$K,"020101",型式一覧!T:T)</f>
        <v>0</v>
      </c>
      <c r="O43" s="59">
        <f>SUMIF(型式一覧!$K:$K,"020101",型式一覧!U:U)</f>
        <v>156</v>
      </c>
      <c r="P43" s="69">
        <f>SUMIF(型式一覧!$K:$K,"020101",型式一覧!V:V)</f>
        <v>0</v>
      </c>
      <c r="Q43" s="59">
        <f>SUMIF(型式一覧!$K:$K,"020101",型式一覧!W:W)</f>
        <v>156</v>
      </c>
      <c r="R43" s="69">
        <f>SUMIF(型式一覧!$K:$K,"020101",型式一覧!X:X)</f>
        <v>0</v>
      </c>
      <c r="S43" s="59">
        <f>SUMIF(型式一覧!$K:$K,"020101",型式一覧!Y:Y)</f>
        <v>156</v>
      </c>
      <c r="T43" s="69">
        <f>SUMIF(型式一覧!$K:$K,"020101",型式一覧!Z:Z)</f>
        <v>0</v>
      </c>
      <c r="U43" s="59">
        <f>SUMIF(型式一覧!$K:$K,"020101",型式一覧!AA:AA)</f>
        <v>156</v>
      </c>
      <c r="V43" s="69">
        <f>SUMIF(型式一覧!$K:$K,"020101",型式一覧!AB:AB)</f>
        <v>0</v>
      </c>
      <c r="W43" s="59">
        <f>SUMIF(型式一覧!$K:$K,"020101",型式一覧!AC:AC)</f>
        <v>156</v>
      </c>
      <c r="X43" s="69">
        <f>SUMIF(型式一覧!$K:$K,"020101",型式一覧!AD:AD)</f>
        <v>0</v>
      </c>
      <c r="Y43" s="59">
        <f>SUMIF(型式一覧!$K:$K,"020101",型式一覧!AE:AE)</f>
        <v>156</v>
      </c>
      <c r="Z43" s="69">
        <f>SUMIF(型式一覧!$K:$K,"020101",型式一覧!AF:AF)</f>
        <v>0</v>
      </c>
      <c r="AA43" s="59">
        <f>SUMIF(型式一覧!$K:$K,"020101",型式一覧!AG:AG)</f>
        <v>156</v>
      </c>
      <c r="AB43" s="69">
        <f>SUMIF(型式一覧!$K:$K,"020101",型式一覧!AH:AH)</f>
        <v>0</v>
      </c>
      <c r="AC43" s="59">
        <f>SUMIF(型式一覧!$K:$K,"020101",型式一覧!AI:AI)</f>
        <v>156</v>
      </c>
      <c r="AD43" s="69">
        <f>SUMIF(型式一覧!$K:$K,"020101",型式一覧!AJ:AJ)</f>
        <v>0</v>
      </c>
      <c r="AE43" s="59">
        <f>SUMIF(型式一覧!$K:$K,"020101",型式一覧!AK:AK)</f>
        <v>156</v>
      </c>
    </row>
    <row r="44" spans="1:31" s="4" customFormat="1" x14ac:dyDescent="0.2">
      <c r="A44" s="9" t="s">
        <v>2579</v>
      </c>
      <c r="B44" s="13"/>
      <c r="C44" s="21"/>
      <c r="D44" s="21"/>
      <c r="E44" s="20" t="s">
        <v>2564</v>
      </c>
      <c r="F44" s="33"/>
      <c r="G44" s="42">
        <f>SUMIF(型式一覧!$L:$L,$A44,型式一覧!M:M)</f>
        <v>3</v>
      </c>
      <c r="H44" s="50">
        <f>SUMIF(型式一覧!$L:$L,$A44,型式一覧!N:N)</f>
        <v>0</v>
      </c>
      <c r="I44" s="59">
        <f>SUMIF(型式一覧!$L:$L,$A44,型式一覧!O:O)</f>
        <v>3</v>
      </c>
      <c r="J44" s="69">
        <f>SUMIF(型式一覧!$L:$L,$A44,型式一覧!P:P)</f>
        <v>0</v>
      </c>
      <c r="K44" s="59">
        <f>SUMIF(型式一覧!$L:$L,$A44,型式一覧!Q:Q)</f>
        <v>3</v>
      </c>
      <c r="L44" s="69">
        <f>SUMIF(型式一覧!$L:$L,$A44,型式一覧!R:R)</f>
        <v>0</v>
      </c>
      <c r="M44" s="59">
        <f>SUMIF(型式一覧!$L:$L,$A44,型式一覧!S:S)</f>
        <v>3</v>
      </c>
      <c r="N44" s="69">
        <f>SUMIF(型式一覧!$L:$L,$A44,型式一覧!T:T)</f>
        <v>0</v>
      </c>
      <c r="O44" s="59">
        <f>SUMIF(型式一覧!$L:$L,$A44,型式一覧!U:U)</f>
        <v>3</v>
      </c>
      <c r="P44" s="69">
        <f>SUMIF(型式一覧!$L:$L,$A44,型式一覧!V:V)</f>
        <v>0</v>
      </c>
      <c r="Q44" s="59">
        <f>SUMIF(型式一覧!$L:$L,$A44,型式一覧!W:W)</f>
        <v>3</v>
      </c>
      <c r="R44" s="69">
        <f>SUMIF(型式一覧!$L:$L,$A44,型式一覧!X:X)</f>
        <v>0</v>
      </c>
      <c r="S44" s="59">
        <f>SUMIF(型式一覧!$L:$L,$A44,型式一覧!Y:Y)</f>
        <v>3</v>
      </c>
      <c r="T44" s="69">
        <f>SUMIF(型式一覧!$L:$L,$A44,型式一覧!Z:Z)</f>
        <v>0</v>
      </c>
      <c r="U44" s="59">
        <f>SUMIF(型式一覧!$L:$L,$A44,型式一覧!AA:AA)</f>
        <v>3</v>
      </c>
      <c r="V44" s="69">
        <f>SUMIF(型式一覧!$L:$L,$A44,型式一覧!AB:AB)</f>
        <v>0</v>
      </c>
      <c r="W44" s="59">
        <f>SUMIF(型式一覧!$L:$L,$A44,型式一覧!AC:AC)</f>
        <v>3</v>
      </c>
      <c r="X44" s="69">
        <f>SUMIF(型式一覧!$L:$L,$A44,型式一覧!AD:AD)</f>
        <v>0</v>
      </c>
      <c r="Y44" s="59">
        <f>SUMIF(型式一覧!$L:$L,$A44,型式一覧!AE:AE)</f>
        <v>3</v>
      </c>
      <c r="Z44" s="69">
        <f>SUMIF(型式一覧!$L:$L,$A44,型式一覧!AF:AF)</f>
        <v>0</v>
      </c>
      <c r="AA44" s="59">
        <f>SUMIF(型式一覧!$L:$L,$A44,型式一覧!AG:AG)</f>
        <v>3</v>
      </c>
      <c r="AB44" s="69">
        <f>SUMIF(型式一覧!$L:$L,$A44,型式一覧!AH:AH)</f>
        <v>0</v>
      </c>
      <c r="AC44" s="59">
        <f>SUMIF(型式一覧!$L:$L,$A44,型式一覧!AI:AI)</f>
        <v>3</v>
      </c>
      <c r="AD44" s="69">
        <f>SUMIF(型式一覧!$L:$L,$A44,型式一覧!AJ:AJ)</f>
        <v>0</v>
      </c>
      <c r="AE44" s="59">
        <f>SUMIF(型式一覧!$L:$L,$A44,型式一覧!AK:AK)</f>
        <v>3</v>
      </c>
    </row>
    <row r="45" spans="1:31" s="4" customFormat="1" x14ac:dyDescent="0.2">
      <c r="A45" s="9" t="s">
        <v>2580</v>
      </c>
      <c r="B45" s="13"/>
      <c r="C45" s="21"/>
      <c r="D45" s="21"/>
      <c r="E45" s="21" t="s">
        <v>2565</v>
      </c>
      <c r="F45" s="35"/>
      <c r="G45" s="44">
        <f>SUMIF(型式一覧!$L:$L,$A45,型式一覧!M:M)</f>
        <v>8</v>
      </c>
      <c r="H45" s="52">
        <f>SUMIF(型式一覧!$L:$L,$A45,型式一覧!N:N)</f>
        <v>0</v>
      </c>
      <c r="I45" s="61">
        <f>SUMIF(型式一覧!$L:$L,$A45,型式一覧!O:O)</f>
        <v>8</v>
      </c>
      <c r="J45" s="71">
        <f>SUMIF(型式一覧!$L:$L,$A45,型式一覧!P:P)</f>
        <v>0</v>
      </c>
      <c r="K45" s="61">
        <f>SUMIF(型式一覧!$L:$L,$A45,型式一覧!Q:Q)</f>
        <v>8</v>
      </c>
      <c r="L45" s="71">
        <f>SUMIF(型式一覧!$L:$L,$A45,型式一覧!R:R)</f>
        <v>0</v>
      </c>
      <c r="M45" s="61">
        <f>SUMIF(型式一覧!$L:$L,$A45,型式一覧!S:S)</f>
        <v>8</v>
      </c>
      <c r="N45" s="71">
        <f>SUMIF(型式一覧!$L:$L,$A45,型式一覧!T:T)</f>
        <v>0</v>
      </c>
      <c r="O45" s="61">
        <f>SUMIF(型式一覧!$L:$L,$A45,型式一覧!U:U)</f>
        <v>8</v>
      </c>
      <c r="P45" s="71">
        <f>SUMIF(型式一覧!$L:$L,$A45,型式一覧!V:V)</f>
        <v>0</v>
      </c>
      <c r="Q45" s="61">
        <f>SUMIF(型式一覧!$L:$L,$A45,型式一覧!W:W)</f>
        <v>8</v>
      </c>
      <c r="R45" s="71">
        <f>SUMIF(型式一覧!$L:$L,$A45,型式一覧!X:X)</f>
        <v>0</v>
      </c>
      <c r="S45" s="61">
        <f>SUMIF(型式一覧!$L:$L,$A45,型式一覧!Y:Y)</f>
        <v>8</v>
      </c>
      <c r="T45" s="71">
        <f>SUMIF(型式一覧!$L:$L,$A45,型式一覧!Z:Z)</f>
        <v>0</v>
      </c>
      <c r="U45" s="61">
        <f>SUMIF(型式一覧!$L:$L,$A45,型式一覧!AA:AA)</f>
        <v>8</v>
      </c>
      <c r="V45" s="71">
        <f>SUMIF(型式一覧!$L:$L,$A45,型式一覧!AB:AB)</f>
        <v>0</v>
      </c>
      <c r="W45" s="61">
        <f>SUMIF(型式一覧!$L:$L,$A45,型式一覧!AC:AC)</f>
        <v>8</v>
      </c>
      <c r="X45" s="71">
        <f>SUMIF(型式一覧!$L:$L,$A45,型式一覧!AD:AD)</f>
        <v>0</v>
      </c>
      <c r="Y45" s="61">
        <f>SUMIF(型式一覧!$L:$L,$A45,型式一覧!AE:AE)</f>
        <v>8</v>
      </c>
      <c r="Z45" s="71">
        <f>SUMIF(型式一覧!$L:$L,$A45,型式一覧!AF:AF)</f>
        <v>0</v>
      </c>
      <c r="AA45" s="61">
        <f>SUMIF(型式一覧!$L:$L,$A45,型式一覧!AG:AG)</f>
        <v>8</v>
      </c>
      <c r="AB45" s="71">
        <f>SUMIF(型式一覧!$L:$L,$A45,型式一覧!AH:AH)</f>
        <v>0</v>
      </c>
      <c r="AC45" s="61">
        <f>SUMIF(型式一覧!$L:$L,$A45,型式一覧!AI:AI)</f>
        <v>8</v>
      </c>
      <c r="AD45" s="71">
        <f>SUMIF(型式一覧!$L:$L,$A45,型式一覧!AJ:AJ)</f>
        <v>0</v>
      </c>
      <c r="AE45" s="61">
        <f>SUMIF(型式一覧!$L:$L,$A45,型式一覧!AK:AK)</f>
        <v>8</v>
      </c>
    </row>
    <row r="46" spans="1:31" s="4" customFormat="1" x14ac:dyDescent="0.2">
      <c r="A46" s="9" t="s">
        <v>2581</v>
      </c>
      <c r="B46" s="13"/>
      <c r="C46" s="21"/>
      <c r="D46" s="21"/>
      <c r="E46" s="21" t="s">
        <v>1467</v>
      </c>
      <c r="F46" s="35"/>
      <c r="G46" s="44">
        <f>SUMIF(型式一覧!$L:$L,$A46,型式一覧!M:M)</f>
        <v>142</v>
      </c>
      <c r="H46" s="52">
        <f>SUMIF(型式一覧!$L:$L,$A46,型式一覧!N:N)</f>
        <v>0</v>
      </c>
      <c r="I46" s="61">
        <f>SUMIF(型式一覧!$L:$L,$A46,型式一覧!O:O)</f>
        <v>142</v>
      </c>
      <c r="J46" s="71">
        <f>SUMIF(型式一覧!$L:$L,$A46,型式一覧!P:P)</f>
        <v>0</v>
      </c>
      <c r="K46" s="61">
        <f>SUMIF(型式一覧!$L:$L,$A46,型式一覧!Q:Q)</f>
        <v>142</v>
      </c>
      <c r="L46" s="71">
        <f>SUMIF(型式一覧!$L:$L,$A46,型式一覧!R:R)</f>
        <v>0</v>
      </c>
      <c r="M46" s="61">
        <f>SUMIF(型式一覧!$L:$L,$A46,型式一覧!S:S)</f>
        <v>142</v>
      </c>
      <c r="N46" s="71">
        <f>SUMIF(型式一覧!$L:$L,$A46,型式一覧!T:T)</f>
        <v>0</v>
      </c>
      <c r="O46" s="61">
        <f>SUMIF(型式一覧!$L:$L,$A46,型式一覧!U:U)</f>
        <v>142</v>
      </c>
      <c r="P46" s="71">
        <f>SUMIF(型式一覧!$L:$L,$A46,型式一覧!V:V)</f>
        <v>0</v>
      </c>
      <c r="Q46" s="61">
        <f>SUMIF(型式一覧!$L:$L,$A46,型式一覧!W:W)</f>
        <v>142</v>
      </c>
      <c r="R46" s="71">
        <f>SUMIF(型式一覧!$L:$L,$A46,型式一覧!X:X)</f>
        <v>0</v>
      </c>
      <c r="S46" s="61">
        <f>SUMIF(型式一覧!$L:$L,$A46,型式一覧!Y:Y)</f>
        <v>142</v>
      </c>
      <c r="T46" s="71">
        <f>SUMIF(型式一覧!$L:$L,$A46,型式一覧!Z:Z)</f>
        <v>0</v>
      </c>
      <c r="U46" s="61">
        <f>SUMIF(型式一覧!$L:$L,$A46,型式一覧!AA:AA)</f>
        <v>142</v>
      </c>
      <c r="V46" s="71">
        <f>SUMIF(型式一覧!$L:$L,$A46,型式一覧!AB:AB)</f>
        <v>0</v>
      </c>
      <c r="W46" s="61">
        <f>SUMIF(型式一覧!$L:$L,$A46,型式一覧!AC:AC)</f>
        <v>142</v>
      </c>
      <c r="X46" s="71">
        <f>SUMIF(型式一覧!$L:$L,$A46,型式一覧!AD:AD)</f>
        <v>0</v>
      </c>
      <c r="Y46" s="61">
        <f>SUMIF(型式一覧!$L:$L,$A46,型式一覧!AE:AE)</f>
        <v>142</v>
      </c>
      <c r="Z46" s="71">
        <f>SUMIF(型式一覧!$L:$L,$A46,型式一覧!AF:AF)</f>
        <v>0</v>
      </c>
      <c r="AA46" s="61">
        <f>SUMIF(型式一覧!$L:$L,$A46,型式一覧!AG:AG)</f>
        <v>142</v>
      </c>
      <c r="AB46" s="71">
        <f>SUMIF(型式一覧!$L:$L,$A46,型式一覧!AH:AH)</f>
        <v>0</v>
      </c>
      <c r="AC46" s="61">
        <f>SUMIF(型式一覧!$L:$L,$A46,型式一覧!AI:AI)</f>
        <v>142</v>
      </c>
      <c r="AD46" s="71">
        <f>SUMIF(型式一覧!$L:$L,$A46,型式一覧!AJ:AJ)</f>
        <v>0</v>
      </c>
      <c r="AE46" s="61">
        <f>SUMIF(型式一覧!$L:$L,$A46,型式一覧!AK:AK)</f>
        <v>142</v>
      </c>
    </row>
    <row r="47" spans="1:31" s="4" customFormat="1" x14ac:dyDescent="0.2">
      <c r="A47" s="9"/>
      <c r="B47" s="13"/>
      <c r="C47" s="21"/>
      <c r="D47" s="22"/>
      <c r="E47" s="22" t="s">
        <v>1581</v>
      </c>
      <c r="F47" s="36"/>
      <c r="G47" s="45">
        <f t="shared" ref="G47:AE47" si="11">G43-SUM(G44:G46)</f>
        <v>3</v>
      </c>
      <c r="H47" s="53">
        <f t="shared" si="11"/>
        <v>0</v>
      </c>
      <c r="I47" s="62">
        <f t="shared" si="11"/>
        <v>3</v>
      </c>
      <c r="J47" s="72">
        <f t="shared" si="11"/>
        <v>0</v>
      </c>
      <c r="K47" s="62">
        <f t="shared" si="11"/>
        <v>3</v>
      </c>
      <c r="L47" s="72">
        <f t="shared" si="11"/>
        <v>0</v>
      </c>
      <c r="M47" s="62">
        <f t="shared" si="11"/>
        <v>3</v>
      </c>
      <c r="N47" s="72">
        <f t="shared" si="11"/>
        <v>0</v>
      </c>
      <c r="O47" s="62">
        <f t="shared" si="11"/>
        <v>3</v>
      </c>
      <c r="P47" s="72">
        <f t="shared" si="11"/>
        <v>0</v>
      </c>
      <c r="Q47" s="62">
        <f t="shared" si="11"/>
        <v>3</v>
      </c>
      <c r="R47" s="72">
        <f t="shared" si="11"/>
        <v>0</v>
      </c>
      <c r="S47" s="62">
        <f t="shared" si="11"/>
        <v>3</v>
      </c>
      <c r="T47" s="72">
        <f t="shared" si="11"/>
        <v>0</v>
      </c>
      <c r="U47" s="62">
        <f t="shared" si="11"/>
        <v>3</v>
      </c>
      <c r="V47" s="72">
        <f t="shared" si="11"/>
        <v>0</v>
      </c>
      <c r="W47" s="62">
        <f t="shared" si="11"/>
        <v>3</v>
      </c>
      <c r="X47" s="72">
        <f t="shared" si="11"/>
        <v>0</v>
      </c>
      <c r="Y47" s="62">
        <f t="shared" si="11"/>
        <v>3</v>
      </c>
      <c r="Z47" s="72">
        <f t="shared" si="11"/>
        <v>0</v>
      </c>
      <c r="AA47" s="62">
        <f t="shared" si="11"/>
        <v>3</v>
      </c>
      <c r="AB47" s="72">
        <f t="shared" si="11"/>
        <v>0</v>
      </c>
      <c r="AC47" s="62">
        <f t="shared" si="11"/>
        <v>3</v>
      </c>
      <c r="AD47" s="72">
        <f t="shared" si="11"/>
        <v>0</v>
      </c>
      <c r="AE47" s="62">
        <f t="shared" si="11"/>
        <v>3</v>
      </c>
    </row>
    <row r="48" spans="1:31" s="4" customFormat="1" x14ac:dyDescent="0.2">
      <c r="A48" s="9" t="s">
        <v>490</v>
      </c>
      <c r="B48" s="13"/>
      <c r="C48" s="21"/>
      <c r="D48" s="20" t="s">
        <v>2567</v>
      </c>
      <c r="E48" s="25"/>
      <c r="F48" s="33"/>
      <c r="G48" s="42">
        <f>SUMIF(型式一覧!$K:$K,"020401",型式一覧!M:M)</f>
        <v>181</v>
      </c>
      <c r="H48" s="50">
        <f>SUMIF(型式一覧!$K:$K,"020401",型式一覧!N:N)</f>
        <v>0</v>
      </c>
      <c r="I48" s="59">
        <f>SUMIF(型式一覧!$K:$K,"020401",型式一覧!O:O)</f>
        <v>181</v>
      </c>
      <c r="J48" s="69">
        <f>SUMIF(型式一覧!$K:$K,"020401",型式一覧!P:P)</f>
        <v>-1</v>
      </c>
      <c r="K48" s="59">
        <f>SUMIF(型式一覧!$K:$K,"020401",型式一覧!Q:Q)</f>
        <v>180</v>
      </c>
      <c r="L48" s="69">
        <f>SUMIF(型式一覧!$K:$K,"020401",型式一覧!R:R)</f>
        <v>0</v>
      </c>
      <c r="M48" s="59">
        <f>SUMIF(型式一覧!$K:$K,"020401",型式一覧!S:S)</f>
        <v>180</v>
      </c>
      <c r="N48" s="69">
        <f>SUMIF(型式一覧!$K:$K,"020401",型式一覧!T:T)</f>
        <v>1</v>
      </c>
      <c r="O48" s="59">
        <f>SUMIF(型式一覧!$K:$K,"020401",型式一覧!U:U)</f>
        <v>181</v>
      </c>
      <c r="P48" s="69">
        <f>SUMIF(型式一覧!$K:$K,"020401",型式一覧!V:V)</f>
        <v>0</v>
      </c>
      <c r="Q48" s="59">
        <f>SUMIF(型式一覧!$K:$K,"020401",型式一覧!W:W)</f>
        <v>181</v>
      </c>
      <c r="R48" s="69">
        <f>SUMIF(型式一覧!$K:$K,"020401",型式一覧!X:X)</f>
        <v>0</v>
      </c>
      <c r="S48" s="59">
        <f>SUMIF(型式一覧!$K:$K,"020401",型式一覧!Y:Y)</f>
        <v>181</v>
      </c>
      <c r="T48" s="69">
        <f>SUMIF(型式一覧!$K:$K,"020401",型式一覧!Z:Z)</f>
        <v>1</v>
      </c>
      <c r="U48" s="59">
        <f>SUMIF(型式一覧!$K:$K,"020401",型式一覧!AA:AA)</f>
        <v>182</v>
      </c>
      <c r="V48" s="69">
        <f>SUMIF(型式一覧!$K:$K,"020401",型式一覧!AB:AB)</f>
        <v>0</v>
      </c>
      <c r="W48" s="59">
        <f>SUMIF(型式一覧!$K:$K,"020401",型式一覧!AC:AC)</f>
        <v>182</v>
      </c>
      <c r="X48" s="69">
        <f>SUMIF(型式一覧!$K:$K,"020401",型式一覧!AD:AD)</f>
        <v>0</v>
      </c>
      <c r="Y48" s="59">
        <f>SUMIF(型式一覧!$K:$K,"020401",型式一覧!AE:AE)</f>
        <v>182</v>
      </c>
      <c r="Z48" s="69">
        <f>SUMIF(型式一覧!$K:$K,"020401",型式一覧!AF:AF)</f>
        <v>0</v>
      </c>
      <c r="AA48" s="59">
        <f>SUMIF(型式一覧!$K:$K,"020401",型式一覧!AG:AG)</f>
        <v>182</v>
      </c>
      <c r="AB48" s="69">
        <f>SUMIF(型式一覧!$K:$K,"020401",型式一覧!AH:AH)</f>
        <v>0</v>
      </c>
      <c r="AC48" s="59">
        <f>SUMIF(型式一覧!$K:$K,"020401",型式一覧!AI:AI)</f>
        <v>182</v>
      </c>
      <c r="AD48" s="69">
        <f>SUMIF(型式一覧!$K:$K,"020401",型式一覧!AJ:AJ)</f>
        <v>0</v>
      </c>
      <c r="AE48" s="59">
        <f>SUMIF(型式一覧!$K:$K,"020401",型式一覧!AK:AK)</f>
        <v>182</v>
      </c>
    </row>
    <row r="49" spans="1:31" s="4" customFormat="1" x14ac:dyDescent="0.2">
      <c r="A49" s="9" t="s">
        <v>2582</v>
      </c>
      <c r="B49" s="13"/>
      <c r="C49" s="21"/>
      <c r="D49" s="21"/>
      <c r="E49" s="20" t="s">
        <v>2106</v>
      </c>
      <c r="F49" s="33"/>
      <c r="G49" s="42">
        <f>SUMIF(型式一覧!$L:$L,$A49,型式一覧!M:M)</f>
        <v>93</v>
      </c>
      <c r="H49" s="50">
        <f>SUMIF(型式一覧!$L:$L,$A49,型式一覧!N:N)</f>
        <v>0</v>
      </c>
      <c r="I49" s="59">
        <f>SUMIF(型式一覧!$L:$L,$A49,型式一覧!O:O)</f>
        <v>93</v>
      </c>
      <c r="J49" s="69">
        <f>SUMIF(型式一覧!$L:$L,$A49,型式一覧!P:P)</f>
        <v>-1</v>
      </c>
      <c r="K49" s="59">
        <f>SUMIF(型式一覧!$L:$L,$A49,型式一覧!Q:Q)</f>
        <v>92</v>
      </c>
      <c r="L49" s="69">
        <f>SUMIF(型式一覧!$L:$L,$A49,型式一覧!R:R)</f>
        <v>0</v>
      </c>
      <c r="M49" s="59">
        <f>SUMIF(型式一覧!$L:$L,$A49,型式一覧!S:S)</f>
        <v>92</v>
      </c>
      <c r="N49" s="69">
        <f>SUMIF(型式一覧!$L:$L,$A49,型式一覧!T:T)</f>
        <v>0</v>
      </c>
      <c r="O49" s="59">
        <f>SUMIF(型式一覧!$L:$L,$A49,型式一覧!U:U)</f>
        <v>92</v>
      </c>
      <c r="P49" s="69">
        <f>SUMIF(型式一覧!$L:$L,$A49,型式一覧!V:V)</f>
        <v>0</v>
      </c>
      <c r="Q49" s="59">
        <f>SUMIF(型式一覧!$L:$L,$A49,型式一覧!W:W)</f>
        <v>92</v>
      </c>
      <c r="R49" s="69">
        <f>SUMIF(型式一覧!$L:$L,$A49,型式一覧!X:X)</f>
        <v>0</v>
      </c>
      <c r="S49" s="59">
        <f>SUMIF(型式一覧!$L:$L,$A49,型式一覧!Y:Y)</f>
        <v>92</v>
      </c>
      <c r="T49" s="69">
        <f>SUMIF(型式一覧!$L:$L,$A49,型式一覧!Z:Z)</f>
        <v>0</v>
      </c>
      <c r="U49" s="59">
        <f>SUMIF(型式一覧!$L:$L,$A49,型式一覧!AA:AA)</f>
        <v>92</v>
      </c>
      <c r="V49" s="69">
        <f>SUMIF(型式一覧!$L:$L,$A49,型式一覧!AB:AB)</f>
        <v>0</v>
      </c>
      <c r="W49" s="59">
        <f>SUMIF(型式一覧!$L:$L,$A49,型式一覧!AC:AC)</f>
        <v>92</v>
      </c>
      <c r="X49" s="69">
        <f>SUMIF(型式一覧!$L:$L,$A49,型式一覧!AD:AD)</f>
        <v>0</v>
      </c>
      <c r="Y49" s="59">
        <f>SUMIF(型式一覧!$L:$L,$A49,型式一覧!AE:AE)</f>
        <v>92</v>
      </c>
      <c r="Z49" s="69">
        <f>SUMIF(型式一覧!$L:$L,$A49,型式一覧!AF:AF)</f>
        <v>0</v>
      </c>
      <c r="AA49" s="59">
        <f>SUMIF(型式一覧!$L:$L,$A49,型式一覧!AG:AG)</f>
        <v>92</v>
      </c>
      <c r="AB49" s="69">
        <f>SUMIF(型式一覧!$L:$L,$A49,型式一覧!AH:AH)</f>
        <v>0</v>
      </c>
      <c r="AC49" s="59">
        <f>SUMIF(型式一覧!$L:$L,$A49,型式一覧!AI:AI)</f>
        <v>92</v>
      </c>
      <c r="AD49" s="69">
        <f>SUMIF(型式一覧!$L:$L,$A49,型式一覧!AJ:AJ)</f>
        <v>0</v>
      </c>
      <c r="AE49" s="59">
        <f>SUMIF(型式一覧!$L:$L,$A49,型式一覧!AK:AK)</f>
        <v>92</v>
      </c>
    </row>
    <row r="50" spans="1:31" s="4" customFormat="1" x14ac:dyDescent="0.2">
      <c r="A50" s="9" t="s">
        <v>626</v>
      </c>
      <c r="B50" s="13"/>
      <c r="C50" s="21"/>
      <c r="D50" s="21"/>
      <c r="E50" s="21" t="s">
        <v>2568</v>
      </c>
      <c r="F50" s="35"/>
      <c r="G50" s="44">
        <f>SUMIF(型式一覧!$L:$L,$A50,型式一覧!M:M)</f>
        <v>15</v>
      </c>
      <c r="H50" s="52">
        <f>SUMIF(型式一覧!$L:$L,$A50,型式一覧!N:N)</f>
        <v>0</v>
      </c>
      <c r="I50" s="61">
        <f>SUMIF(型式一覧!$L:$L,$A50,型式一覧!O:O)</f>
        <v>15</v>
      </c>
      <c r="J50" s="71">
        <f>SUMIF(型式一覧!$L:$L,$A50,型式一覧!P:P)</f>
        <v>0</v>
      </c>
      <c r="K50" s="61">
        <f>SUMIF(型式一覧!$L:$L,$A50,型式一覧!Q:Q)</f>
        <v>15</v>
      </c>
      <c r="L50" s="71">
        <f>SUMIF(型式一覧!$L:$L,$A50,型式一覧!R:R)</f>
        <v>0</v>
      </c>
      <c r="M50" s="61">
        <f>SUMIF(型式一覧!$L:$L,$A50,型式一覧!S:S)</f>
        <v>15</v>
      </c>
      <c r="N50" s="71">
        <f>SUMIF(型式一覧!$L:$L,$A50,型式一覧!T:T)</f>
        <v>0</v>
      </c>
      <c r="O50" s="61">
        <f>SUMIF(型式一覧!$L:$L,$A50,型式一覧!U:U)</f>
        <v>15</v>
      </c>
      <c r="P50" s="71">
        <f>SUMIF(型式一覧!$L:$L,$A50,型式一覧!V:V)</f>
        <v>0</v>
      </c>
      <c r="Q50" s="61">
        <f>SUMIF(型式一覧!$L:$L,$A50,型式一覧!W:W)</f>
        <v>15</v>
      </c>
      <c r="R50" s="71">
        <f>SUMIF(型式一覧!$L:$L,$A50,型式一覧!X:X)</f>
        <v>0</v>
      </c>
      <c r="S50" s="61">
        <f>SUMIF(型式一覧!$L:$L,$A50,型式一覧!Y:Y)</f>
        <v>15</v>
      </c>
      <c r="T50" s="71">
        <f>SUMIF(型式一覧!$L:$L,$A50,型式一覧!Z:Z)</f>
        <v>0</v>
      </c>
      <c r="U50" s="61">
        <f>SUMIF(型式一覧!$L:$L,$A50,型式一覧!AA:AA)</f>
        <v>15</v>
      </c>
      <c r="V50" s="71">
        <f>SUMIF(型式一覧!$L:$L,$A50,型式一覧!AB:AB)</f>
        <v>0</v>
      </c>
      <c r="W50" s="61">
        <f>SUMIF(型式一覧!$L:$L,$A50,型式一覧!AC:AC)</f>
        <v>15</v>
      </c>
      <c r="X50" s="71">
        <f>SUMIF(型式一覧!$L:$L,$A50,型式一覧!AD:AD)</f>
        <v>0</v>
      </c>
      <c r="Y50" s="61">
        <f>SUMIF(型式一覧!$L:$L,$A50,型式一覧!AE:AE)</f>
        <v>15</v>
      </c>
      <c r="Z50" s="71">
        <f>SUMIF(型式一覧!$L:$L,$A50,型式一覧!AF:AF)</f>
        <v>0</v>
      </c>
      <c r="AA50" s="61">
        <f>SUMIF(型式一覧!$L:$L,$A50,型式一覧!AG:AG)</f>
        <v>15</v>
      </c>
      <c r="AB50" s="71">
        <f>SUMIF(型式一覧!$L:$L,$A50,型式一覧!AH:AH)</f>
        <v>0</v>
      </c>
      <c r="AC50" s="61">
        <f>SUMIF(型式一覧!$L:$L,$A50,型式一覧!AI:AI)</f>
        <v>15</v>
      </c>
      <c r="AD50" s="71">
        <f>SUMIF(型式一覧!$L:$L,$A50,型式一覧!AJ:AJ)</f>
        <v>0</v>
      </c>
      <c r="AE50" s="61">
        <f>SUMIF(型式一覧!$L:$L,$A50,型式一覧!AK:AK)</f>
        <v>15</v>
      </c>
    </row>
    <row r="51" spans="1:31" s="4" customFormat="1" x14ac:dyDescent="0.2">
      <c r="A51" s="9" t="s">
        <v>2583</v>
      </c>
      <c r="B51" s="13"/>
      <c r="C51" s="21"/>
      <c r="D51" s="21"/>
      <c r="E51" s="21" t="s">
        <v>139</v>
      </c>
      <c r="F51" s="35"/>
      <c r="G51" s="44">
        <f>SUMIF(型式一覧!$L:$L,$A51,型式一覧!M:M)</f>
        <v>3</v>
      </c>
      <c r="H51" s="52">
        <f>SUMIF(型式一覧!$L:$L,$A51,型式一覧!N:N)</f>
        <v>0</v>
      </c>
      <c r="I51" s="61">
        <f>SUMIF(型式一覧!$L:$L,$A51,型式一覧!O:O)</f>
        <v>3</v>
      </c>
      <c r="J51" s="71">
        <f>SUMIF(型式一覧!$L:$L,$A51,型式一覧!P:P)</f>
        <v>0</v>
      </c>
      <c r="K51" s="61">
        <f>SUMIF(型式一覧!$L:$L,$A51,型式一覧!Q:Q)</f>
        <v>3</v>
      </c>
      <c r="L51" s="71">
        <f>SUMIF(型式一覧!$L:$L,$A51,型式一覧!R:R)</f>
        <v>0</v>
      </c>
      <c r="M51" s="61">
        <f>SUMIF(型式一覧!$L:$L,$A51,型式一覧!S:S)</f>
        <v>3</v>
      </c>
      <c r="N51" s="71">
        <f>SUMIF(型式一覧!$L:$L,$A51,型式一覧!T:T)</f>
        <v>0</v>
      </c>
      <c r="O51" s="61">
        <f>SUMIF(型式一覧!$L:$L,$A51,型式一覧!U:U)</f>
        <v>3</v>
      </c>
      <c r="P51" s="71">
        <f>SUMIF(型式一覧!$L:$L,$A51,型式一覧!V:V)</f>
        <v>0</v>
      </c>
      <c r="Q51" s="61">
        <f>SUMIF(型式一覧!$L:$L,$A51,型式一覧!W:W)</f>
        <v>3</v>
      </c>
      <c r="R51" s="71">
        <f>SUMIF(型式一覧!$L:$L,$A51,型式一覧!X:X)</f>
        <v>0</v>
      </c>
      <c r="S51" s="61">
        <f>SUMIF(型式一覧!$L:$L,$A51,型式一覧!Y:Y)</f>
        <v>3</v>
      </c>
      <c r="T51" s="71">
        <f>SUMIF(型式一覧!$L:$L,$A51,型式一覧!Z:Z)</f>
        <v>0</v>
      </c>
      <c r="U51" s="61">
        <f>SUMIF(型式一覧!$L:$L,$A51,型式一覧!AA:AA)</f>
        <v>3</v>
      </c>
      <c r="V51" s="71">
        <f>SUMIF(型式一覧!$L:$L,$A51,型式一覧!AB:AB)</f>
        <v>0</v>
      </c>
      <c r="W51" s="61">
        <f>SUMIF(型式一覧!$L:$L,$A51,型式一覧!AC:AC)</f>
        <v>3</v>
      </c>
      <c r="X51" s="71">
        <f>SUMIF(型式一覧!$L:$L,$A51,型式一覧!AD:AD)</f>
        <v>0</v>
      </c>
      <c r="Y51" s="61">
        <f>SUMIF(型式一覧!$L:$L,$A51,型式一覧!AE:AE)</f>
        <v>3</v>
      </c>
      <c r="Z51" s="71">
        <f>SUMIF(型式一覧!$L:$L,$A51,型式一覧!AF:AF)</f>
        <v>0</v>
      </c>
      <c r="AA51" s="61">
        <f>SUMIF(型式一覧!$L:$L,$A51,型式一覧!AG:AG)</f>
        <v>3</v>
      </c>
      <c r="AB51" s="71">
        <f>SUMIF(型式一覧!$L:$L,$A51,型式一覧!AH:AH)</f>
        <v>0</v>
      </c>
      <c r="AC51" s="61">
        <f>SUMIF(型式一覧!$L:$L,$A51,型式一覧!AI:AI)</f>
        <v>3</v>
      </c>
      <c r="AD51" s="71">
        <f>SUMIF(型式一覧!$L:$L,$A51,型式一覧!AJ:AJ)</f>
        <v>0</v>
      </c>
      <c r="AE51" s="61">
        <f>SUMIF(型式一覧!$L:$L,$A51,型式一覧!AK:AK)</f>
        <v>3</v>
      </c>
    </row>
    <row r="52" spans="1:31" s="4" customFormat="1" x14ac:dyDescent="0.2">
      <c r="A52" s="9" t="s">
        <v>2584</v>
      </c>
      <c r="B52" s="13"/>
      <c r="C52" s="21"/>
      <c r="D52" s="21"/>
      <c r="E52" s="21" t="s">
        <v>2569</v>
      </c>
      <c r="F52" s="35"/>
      <c r="G52" s="44">
        <f>SUMIF(型式一覧!$L:$L,$A52,型式一覧!M:M)</f>
        <v>19</v>
      </c>
      <c r="H52" s="52">
        <f>SUMIF(型式一覧!$L:$L,$A52,型式一覧!N:N)</f>
        <v>0</v>
      </c>
      <c r="I52" s="61">
        <f>SUMIF(型式一覧!$L:$L,$A52,型式一覧!O:O)</f>
        <v>19</v>
      </c>
      <c r="J52" s="71">
        <f>SUMIF(型式一覧!$L:$L,$A52,型式一覧!P:P)</f>
        <v>0</v>
      </c>
      <c r="K52" s="61">
        <f>SUMIF(型式一覧!$L:$L,$A52,型式一覧!Q:Q)</f>
        <v>19</v>
      </c>
      <c r="L52" s="71">
        <f>SUMIF(型式一覧!$L:$L,$A52,型式一覧!R:R)</f>
        <v>0</v>
      </c>
      <c r="M52" s="61">
        <f>SUMIF(型式一覧!$L:$L,$A52,型式一覧!S:S)</f>
        <v>19</v>
      </c>
      <c r="N52" s="71">
        <f>SUMIF(型式一覧!$L:$L,$A52,型式一覧!T:T)</f>
        <v>0</v>
      </c>
      <c r="O52" s="61">
        <f>SUMIF(型式一覧!$L:$L,$A52,型式一覧!U:U)</f>
        <v>19</v>
      </c>
      <c r="P52" s="71">
        <f>SUMIF(型式一覧!$L:$L,$A52,型式一覧!V:V)</f>
        <v>0</v>
      </c>
      <c r="Q52" s="61">
        <f>SUMIF(型式一覧!$L:$L,$A52,型式一覧!W:W)</f>
        <v>19</v>
      </c>
      <c r="R52" s="71">
        <f>SUMIF(型式一覧!$L:$L,$A52,型式一覧!X:X)</f>
        <v>0</v>
      </c>
      <c r="S52" s="61">
        <f>SUMIF(型式一覧!$L:$L,$A52,型式一覧!Y:Y)</f>
        <v>19</v>
      </c>
      <c r="T52" s="71">
        <f>SUMIF(型式一覧!$L:$L,$A52,型式一覧!Z:Z)</f>
        <v>0</v>
      </c>
      <c r="U52" s="61">
        <f>SUMIF(型式一覧!$L:$L,$A52,型式一覧!AA:AA)</f>
        <v>19</v>
      </c>
      <c r="V52" s="71">
        <f>SUMIF(型式一覧!$L:$L,$A52,型式一覧!AB:AB)</f>
        <v>0</v>
      </c>
      <c r="W52" s="61">
        <f>SUMIF(型式一覧!$L:$L,$A52,型式一覧!AC:AC)</f>
        <v>19</v>
      </c>
      <c r="X52" s="71">
        <f>SUMIF(型式一覧!$L:$L,$A52,型式一覧!AD:AD)</f>
        <v>0</v>
      </c>
      <c r="Y52" s="61">
        <f>SUMIF(型式一覧!$L:$L,$A52,型式一覧!AE:AE)</f>
        <v>19</v>
      </c>
      <c r="Z52" s="71">
        <f>SUMIF(型式一覧!$L:$L,$A52,型式一覧!AF:AF)</f>
        <v>0</v>
      </c>
      <c r="AA52" s="61">
        <f>SUMIF(型式一覧!$L:$L,$A52,型式一覧!AG:AG)</f>
        <v>19</v>
      </c>
      <c r="AB52" s="71">
        <f>SUMIF(型式一覧!$L:$L,$A52,型式一覧!AH:AH)</f>
        <v>0</v>
      </c>
      <c r="AC52" s="61">
        <f>SUMIF(型式一覧!$L:$L,$A52,型式一覧!AI:AI)</f>
        <v>19</v>
      </c>
      <c r="AD52" s="71">
        <f>SUMIF(型式一覧!$L:$L,$A52,型式一覧!AJ:AJ)</f>
        <v>0</v>
      </c>
      <c r="AE52" s="61">
        <f>SUMIF(型式一覧!$L:$L,$A52,型式一覧!AK:AK)</f>
        <v>19</v>
      </c>
    </row>
    <row r="53" spans="1:31" s="4" customFormat="1" x14ac:dyDescent="0.2">
      <c r="A53" s="9"/>
      <c r="B53" s="13"/>
      <c r="C53" s="22"/>
      <c r="D53" s="22"/>
      <c r="E53" s="22" t="s">
        <v>1581</v>
      </c>
      <c r="F53" s="36"/>
      <c r="G53" s="45">
        <f t="shared" ref="G53:AE53" si="12">G48-SUM(G49:G52)</f>
        <v>51</v>
      </c>
      <c r="H53" s="53">
        <f t="shared" si="12"/>
        <v>0</v>
      </c>
      <c r="I53" s="62">
        <f t="shared" si="12"/>
        <v>51</v>
      </c>
      <c r="J53" s="72">
        <f t="shared" si="12"/>
        <v>0</v>
      </c>
      <c r="K53" s="62">
        <f t="shared" si="12"/>
        <v>51</v>
      </c>
      <c r="L53" s="72">
        <f t="shared" si="12"/>
        <v>0</v>
      </c>
      <c r="M53" s="62">
        <f t="shared" si="12"/>
        <v>51</v>
      </c>
      <c r="N53" s="72">
        <f t="shared" si="12"/>
        <v>1</v>
      </c>
      <c r="O53" s="62">
        <f t="shared" si="12"/>
        <v>52</v>
      </c>
      <c r="P53" s="72">
        <f t="shared" si="12"/>
        <v>0</v>
      </c>
      <c r="Q53" s="62">
        <f t="shared" si="12"/>
        <v>52</v>
      </c>
      <c r="R53" s="72">
        <f t="shared" si="12"/>
        <v>0</v>
      </c>
      <c r="S53" s="62">
        <f t="shared" si="12"/>
        <v>52</v>
      </c>
      <c r="T53" s="72">
        <f t="shared" si="12"/>
        <v>1</v>
      </c>
      <c r="U53" s="62">
        <f t="shared" si="12"/>
        <v>53</v>
      </c>
      <c r="V53" s="72">
        <f t="shared" si="12"/>
        <v>0</v>
      </c>
      <c r="W53" s="62">
        <f t="shared" si="12"/>
        <v>53</v>
      </c>
      <c r="X53" s="72">
        <f t="shared" si="12"/>
        <v>0</v>
      </c>
      <c r="Y53" s="62">
        <f t="shared" si="12"/>
        <v>53</v>
      </c>
      <c r="Z53" s="72">
        <f t="shared" si="12"/>
        <v>0</v>
      </c>
      <c r="AA53" s="62">
        <f t="shared" si="12"/>
        <v>53</v>
      </c>
      <c r="AB53" s="72">
        <f t="shared" si="12"/>
        <v>0</v>
      </c>
      <c r="AC53" s="62">
        <f t="shared" si="12"/>
        <v>53</v>
      </c>
      <c r="AD53" s="72">
        <f t="shared" si="12"/>
        <v>0</v>
      </c>
      <c r="AE53" s="62">
        <f t="shared" si="12"/>
        <v>53</v>
      </c>
    </row>
    <row r="54" spans="1:31" s="4" customFormat="1" x14ac:dyDescent="0.2">
      <c r="A54" s="9"/>
      <c r="B54" s="13"/>
      <c r="C54" s="20" t="s">
        <v>2554</v>
      </c>
      <c r="D54" s="25"/>
      <c r="E54" s="25"/>
      <c r="F54" s="33"/>
      <c r="G54" s="42">
        <f t="shared" ref="G54:AE54" si="13">G55</f>
        <v>499</v>
      </c>
      <c r="H54" s="50">
        <f t="shared" si="13"/>
        <v>3</v>
      </c>
      <c r="I54" s="59">
        <f t="shared" si="13"/>
        <v>502</v>
      </c>
      <c r="J54" s="69">
        <f t="shared" si="13"/>
        <v>-3</v>
      </c>
      <c r="K54" s="59">
        <f t="shared" si="13"/>
        <v>499</v>
      </c>
      <c r="L54" s="69">
        <f t="shared" si="13"/>
        <v>-1</v>
      </c>
      <c r="M54" s="59">
        <f t="shared" si="13"/>
        <v>498</v>
      </c>
      <c r="N54" s="69">
        <f t="shared" si="13"/>
        <v>3</v>
      </c>
      <c r="O54" s="59">
        <f t="shared" si="13"/>
        <v>501</v>
      </c>
      <c r="P54" s="69">
        <f t="shared" si="13"/>
        <v>1</v>
      </c>
      <c r="Q54" s="59">
        <f t="shared" si="13"/>
        <v>502</v>
      </c>
      <c r="R54" s="69">
        <f t="shared" si="13"/>
        <v>2</v>
      </c>
      <c r="S54" s="59">
        <f t="shared" si="13"/>
        <v>504</v>
      </c>
      <c r="T54" s="69">
        <f t="shared" si="13"/>
        <v>1</v>
      </c>
      <c r="U54" s="59">
        <f t="shared" si="13"/>
        <v>505</v>
      </c>
      <c r="V54" s="69">
        <f t="shared" si="13"/>
        <v>0</v>
      </c>
      <c r="W54" s="59">
        <f t="shared" si="13"/>
        <v>505</v>
      </c>
      <c r="X54" s="69">
        <f t="shared" si="13"/>
        <v>0</v>
      </c>
      <c r="Y54" s="59">
        <f t="shared" si="13"/>
        <v>505</v>
      </c>
      <c r="Z54" s="69">
        <f t="shared" si="13"/>
        <v>0</v>
      </c>
      <c r="AA54" s="59">
        <f t="shared" si="13"/>
        <v>505</v>
      </c>
      <c r="AB54" s="69">
        <f t="shared" si="13"/>
        <v>0</v>
      </c>
      <c r="AC54" s="59">
        <f t="shared" si="13"/>
        <v>505</v>
      </c>
      <c r="AD54" s="69">
        <f t="shared" si="13"/>
        <v>0</v>
      </c>
      <c r="AE54" s="59">
        <f t="shared" si="13"/>
        <v>505</v>
      </c>
    </row>
    <row r="55" spans="1:31" s="4" customFormat="1" x14ac:dyDescent="0.2">
      <c r="A55" s="9" t="s">
        <v>2611</v>
      </c>
      <c r="B55" s="13"/>
      <c r="C55" s="21"/>
      <c r="D55" s="20" t="s">
        <v>2567</v>
      </c>
      <c r="E55" s="25"/>
      <c r="F55" s="33"/>
      <c r="G55" s="42">
        <f>SUMIF(型式一覧!$K:$K,"020402",型式一覧!M:M)</f>
        <v>499</v>
      </c>
      <c r="H55" s="50">
        <f>SUMIF(型式一覧!$K:$K,"020402",型式一覧!N:N)</f>
        <v>3</v>
      </c>
      <c r="I55" s="59">
        <f>SUMIF(型式一覧!$K:$K,"020402",型式一覧!O:O)</f>
        <v>502</v>
      </c>
      <c r="J55" s="69">
        <f>SUMIF(型式一覧!$K:$K,"020402",型式一覧!P:P)</f>
        <v>-3</v>
      </c>
      <c r="K55" s="59">
        <f>SUMIF(型式一覧!$K:$K,"020402",型式一覧!Q:Q)</f>
        <v>499</v>
      </c>
      <c r="L55" s="69">
        <f>SUMIF(型式一覧!$K:$K,"020402",型式一覧!R:R)</f>
        <v>-1</v>
      </c>
      <c r="M55" s="59">
        <f>SUMIF(型式一覧!$K:$K,"020402",型式一覧!S:S)</f>
        <v>498</v>
      </c>
      <c r="N55" s="69">
        <f>SUMIF(型式一覧!$K:$K,"020402",型式一覧!T:T)</f>
        <v>3</v>
      </c>
      <c r="O55" s="59">
        <f>SUMIF(型式一覧!$K:$K,"020402",型式一覧!U:U)</f>
        <v>501</v>
      </c>
      <c r="P55" s="69">
        <f>SUMIF(型式一覧!$K:$K,"020402",型式一覧!V:V)</f>
        <v>1</v>
      </c>
      <c r="Q55" s="59">
        <f>SUMIF(型式一覧!$K:$K,"020402",型式一覧!W:W)</f>
        <v>502</v>
      </c>
      <c r="R55" s="69">
        <f>SUMIF(型式一覧!$K:$K,"020402",型式一覧!X:X)</f>
        <v>2</v>
      </c>
      <c r="S55" s="59">
        <f>SUMIF(型式一覧!$K:$K,"020402",型式一覧!Y:Y)</f>
        <v>504</v>
      </c>
      <c r="T55" s="69">
        <f>SUMIF(型式一覧!$K:$K,"020402",型式一覧!Z:Z)</f>
        <v>1</v>
      </c>
      <c r="U55" s="59">
        <f>SUMIF(型式一覧!$K:$K,"020402",型式一覧!AA:AA)</f>
        <v>505</v>
      </c>
      <c r="V55" s="69">
        <f>SUMIF(型式一覧!$K:$K,"020402",型式一覧!AB:AB)</f>
        <v>0</v>
      </c>
      <c r="W55" s="59">
        <f>SUMIF(型式一覧!$K:$K,"020402",型式一覧!AC:AC)</f>
        <v>505</v>
      </c>
      <c r="X55" s="69">
        <f>SUMIF(型式一覧!$K:$K,"020402",型式一覧!AD:AD)</f>
        <v>0</v>
      </c>
      <c r="Y55" s="59">
        <f>SUMIF(型式一覧!$K:$K,"020402",型式一覧!AE:AE)</f>
        <v>505</v>
      </c>
      <c r="Z55" s="69">
        <f>SUMIF(型式一覧!$K:$K,"020402",型式一覧!AF:AF)</f>
        <v>0</v>
      </c>
      <c r="AA55" s="59">
        <f>SUMIF(型式一覧!$K:$K,"020402",型式一覧!AG:AG)</f>
        <v>505</v>
      </c>
      <c r="AB55" s="69">
        <f>SUMIF(型式一覧!$K:$K,"020402",型式一覧!AH:AH)</f>
        <v>0</v>
      </c>
      <c r="AC55" s="59">
        <f>SUMIF(型式一覧!$K:$K,"020402",型式一覧!AI:AI)</f>
        <v>505</v>
      </c>
      <c r="AD55" s="69">
        <f>SUMIF(型式一覧!$K:$K,"020402",型式一覧!AJ:AJ)</f>
        <v>0</v>
      </c>
      <c r="AE55" s="59">
        <f>SUMIF(型式一覧!$K:$K,"020402",型式一覧!AK:AK)</f>
        <v>505</v>
      </c>
    </row>
    <row r="56" spans="1:31" s="4" customFormat="1" ht="26" x14ac:dyDescent="0.2">
      <c r="A56" s="9" t="s">
        <v>2204</v>
      </c>
      <c r="B56" s="13"/>
      <c r="C56" s="21"/>
      <c r="D56" s="21"/>
      <c r="E56" s="29" t="s">
        <v>2049</v>
      </c>
      <c r="F56" s="33"/>
      <c r="G56" s="42">
        <f>SUMIF(型式一覧!$L:$L,$A56,型式一覧!M:M)</f>
        <v>207</v>
      </c>
      <c r="H56" s="50">
        <f>SUMIF(型式一覧!$L:$L,$A56,型式一覧!N:N)</f>
        <v>1</v>
      </c>
      <c r="I56" s="59">
        <f>SUMIF(型式一覧!$L:$L,$A56,型式一覧!O:O)</f>
        <v>208</v>
      </c>
      <c r="J56" s="69">
        <f>SUMIF(型式一覧!$L:$L,$A56,型式一覧!P:P)</f>
        <v>0</v>
      </c>
      <c r="K56" s="59">
        <f>SUMIF(型式一覧!$L:$L,$A56,型式一覧!Q:Q)</f>
        <v>208</v>
      </c>
      <c r="L56" s="69">
        <f>SUMIF(型式一覧!$L:$L,$A56,型式一覧!R:R)</f>
        <v>-1</v>
      </c>
      <c r="M56" s="59">
        <f>SUMIF(型式一覧!$L:$L,$A56,型式一覧!S:S)</f>
        <v>207</v>
      </c>
      <c r="N56" s="69">
        <f>SUMIF(型式一覧!$L:$L,$A56,型式一覧!T:T)</f>
        <v>4</v>
      </c>
      <c r="O56" s="59">
        <f>SUMIF(型式一覧!$L:$L,$A56,型式一覧!U:U)</f>
        <v>211</v>
      </c>
      <c r="P56" s="69">
        <f>SUMIF(型式一覧!$L:$L,$A56,型式一覧!V:V)</f>
        <v>0</v>
      </c>
      <c r="Q56" s="59">
        <f>SUMIF(型式一覧!$L:$L,$A56,型式一覧!W:W)</f>
        <v>211</v>
      </c>
      <c r="R56" s="69">
        <f>SUMIF(型式一覧!$L:$L,$A56,型式一覧!X:X)</f>
        <v>2</v>
      </c>
      <c r="S56" s="59">
        <f>SUMIF(型式一覧!$L:$L,$A56,型式一覧!Y:Y)</f>
        <v>213</v>
      </c>
      <c r="T56" s="69">
        <f>SUMIF(型式一覧!$L:$L,$A56,型式一覧!Z:Z)</f>
        <v>1</v>
      </c>
      <c r="U56" s="59">
        <f>SUMIF(型式一覧!$L:$L,$A56,型式一覧!AA:AA)</f>
        <v>214</v>
      </c>
      <c r="V56" s="69">
        <f>SUMIF(型式一覧!$L:$L,$A56,型式一覧!AB:AB)</f>
        <v>-2</v>
      </c>
      <c r="W56" s="59">
        <f>SUMIF(型式一覧!$L:$L,$A56,型式一覧!AC:AC)</f>
        <v>212</v>
      </c>
      <c r="X56" s="69">
        <f>SUMIF(型式一覧!$L:$L,$A56,型式一覧!AD:AD)</f>
        <v>0</v>
      </c>
      <c r="Y56" s="59">
        <f>SUMIF(型式一覧!$L:$L,$A56,型式一覧!AE:AE)</f>
        <v>212</v>
      </c>
      <c r="Z56" s="69">
        <f>SUMIF(型式一覧!$L:$L,$A56,型式一覧!AF:AF)</f>
        <v>0</v>
      </c>
      <c r="AA56" s="59">
        <f>SUMIF(型式一覧!$L:$L,$A56,型式一覧!AG:AG)</f>
        <v>212</v>
      </c>
      <c r="AB56" s="69">
        <f>SUMIF(型式一覧!$L:$L,$A56,型式一覧!AH:AH)</f>
        <v>0</v>
      </c>
      <c r="AC56" s="59">
        <f>SUMIF(型式一覧!$L:$L,$A56,型式一覧!AI:AI)</f>
        <v>212</v>
      </c>
      <c r="AD56" s="69">
        <f>SUMIF(型式一覧!$L:$L,$A56,型式一覧!AJ:AJ)</f>
        <v>0</v>
      </c>
      <c r="AE56" s="59">
        <f>SUMIF(型式一覧!$L:$L,$A56,型式一覧!AK:AK)</f>
        <v>212</v>
      </c>
    </row>
    <row r="57" spans="1:31" s="4" customFormat="1" x14ac:dyDescent="0.2">
      <c r="A57" s="9" t="s">
        <v>548</v>
      </c>
      <c r="B57" s="13"/>
      <c r="C57" s="21"/>
      <c r="D57" s="21"/>
      <c r="E57" s="21" t="s">
        <v>299</v>
      </c>
      <c r="F57" s="35"/>
      <c r="G57" s="44">
        <f>SUMIF(型式一覧!$L:$L,$A57,型式一覧!M:M)</f>
        <v>61</v>
      </c>
      <c r="H57" s="52">
        <f>SUMIF(型式一覧!$L:$L,$A57,型式一覧!N:N)</f>
        <v>0</v>
      </c>
      <c r="I57" s="61">
        <f>SUMIF(型式一覧!$L:$L,$A57,型式一覧!O:O)</f>
        <v>61</v>
      </c>
      <c r="J57" s="71">
        <f>SUMIF(型式一覧!$L:$L,$A57,型式一覧!P:P)</f>
        <v>-2</v>
      </c>
      <c r="K57" s="61">
        <f>SUMIF(型式一覧!$L:$L,$A57,型式一覧!Q:Q)</f>
        <v>59</v>
      </c>
      <c r="L57" s="71">
        <f>SUMIF(型式一覧!$L:$L,$A57,型式一覧!R:R)</f>
        <v>-1</v>
      </c>
      <c r="M57" s="61">
        <f>SUMIF(型式一覧!$L:$L,$A57,型式一覧!S:S)</f>
        <v>58</v>
      </c>
      <c r="N57" s="71">
        <f>SUMIF(型式一覧!$L:$L,$A57,型式一覧!T:T)</f>
        <v>-1</v>
      </c>
      <c r="O57" s="61">
        <f>SUMIF(型式一覧!$L:$L,$A57,型式一覧!U:U)</f>
        <v>57</v>
      </c>
      <c r="P57" s="71">
        <f>SUMIF(型式一覧!$L:$L,$A57,型式一覧!V:V)</f>
        <v>0</v>
      </c>
      <c r="Q57" s="61">
        <f>SUMIF(型式一覧!$L:$L,$A57,型式一覧!W:W)</f>
        <v>57</v>
      </c>
      <c r="R57" s="71">
        <f>SUMIF(型式一覧!$L:$L,$A57,型式一覧!X:X)</f>
        <v>0</v>
      </c>
      <c r="S57" s="61">
        <f>SUMIF(型式一覧!$L:$L,$A57,型式一覧!Y:Y)</f>
        <v>57</v>
      </c>
      <c r="T57" s="71">
        <f>SUMIF(型式一覧!$L:$L,$A57,型式一覧!Z:Z)</f>
        <v>0</v>
      </c>
      <c r="U57" s="61">
        <f>SUMIF(型式一覧!$L:$L,$A57,型式一覧!AA:AA)</f>
        <v>57</v>
      </c>
      <c r="V57" s="71">
        <f>SUMIF(型式一覧!$L:$L,$A57,型式一覧!AB:AB)</f>
        <v>2</v>
      </c>
      <c r="W57" s="61">
        <f>SUMIF(型式一覧!$L:$L,$A57,型式一覧!AC:AC)</f>
        <v>59</v>
      </c>
      <c r="X57" s="71">
        <f>SUMIF(型式一覧!$L:$L,$A57,型式一覧!AD:AD)</f>
        <v>0</v>
      </c>
      <c r="Y57" s="61">
        <f>SUMIF(型式一覧!$L:$L,$A57,型式一覧!AE:AE)</f>
        <v>59</v>
      </c>
      <c r="Z57" s="71">
        <f>SUMIF(型式一覧!$L:$L,$A57,型式一覧!AF:AF)</f>
        <v>0</v>
      </c>
      <c r="AA57" s="61">
        <f>SUMIF(型式一覧!$L:$L,$A57,型式一覧!AG:AG)</f>
        <v>59</v>
      </c>
      <c r="AB57" s="71">
        <f>SUMIF(型式一覧!$L:$L,$A57,型式一覧!AH:AH)</f>
        <v>0</v>
      </c>
      <c r="AC57" s="61">
        <f>SUMIF(型式一覧!$L:$L,$A57,型式一覧!AI:AI)</f>
        <v>59</v>
      </c>
      <c r="AD57" s="71">
        <f>SUMIF(型式一覧!$L:$L,$A57,型式一覧!AJ:AJ)</f>
        <v>0</v>
      </c>
      <c r="AE57" s="61">
        <f>SUMIF(型式一覧!$L:$L,$A57,型式一覧!AK:AK)</f>
        <v>59</v>
      </c>
    </row>
    <row r="58" spans="1:31" s="4" customFormat="1" x14ac:dyDescent="0.2">
      <c r="A58" s="9" t="s">
        <v>864</v>
      </c>
      <c r="B58" s="13"/>
      <c r="C58" s="21"/>
      <c r="D58" s="21"/>
      <c r="E58" s="21" t="s">
        <v>1486</v>
      </c>
      <c r="F58" s="35"/>
      <c r="G58" s="44">
        <f>SUMIF(型式一覧!$L:$L,$A58,型式一覧!M:M)</f>
        <v>48</v>
      </c>
      <c r="H58" s="52">
        <f>SUMIF(型式一覧!$L:$L,$A58,型式一覧!N:N)</f>
        <v>0</v>
      </c>
      <c r="I58" s="61">
        <f>SUMIF(型式一覧!$L:$L,$A58,型式一覧!O:O)</f>
        <v>48</v>
      </c>
      <c r="J58" s="71">
        <f>SUMIF(型式一覧!$L:$L,$A58,型式一覧!P:P)</f>
        <v>0</v>
      </c>
      <c r="K58" s="61">
        <f>SUMIF(型式一覧!$L:$L,$A58,型式一覧!Q:Q)</f>
        <v>48</v>
      </c>
      <c r="L58" s="71">
        <f>SUMIF(型式一覧!$L:$L,$A58,型式一覧!R:R)</f>
        <v>0</v>
      </c>
      <c r="M58" s="61">
        <f>SUMIF(型式一覧!$L:$L,$A58,型式一覧!S:S)</f>
        <v>48</v>
      </c>
      <c r="N58" s="71">
        <f>SUMIF(型式一覧!$L:$L,$A58,型式一覧!T:T)</f>
        <v>0</v>
      </c>
      <c r="O58" s="61">
        <f>SUMIF(型式一覧!$L:$L,$A58,型式一覧!U:U)</f>
        <v>48</v>
      </c>
      <c r="P58" s="71">
        <f>SUMIF(型式一覧!$L:$L,$A58,型式一覧!V:V)</f>
        <v>0</v>
      </c>
      <c r="Q58" s="61">
        <f>SUMIF(型式一覧!$L:$L,$A58,型式一覧!W:W)</f>
        <v>48</v>
      </c>
      <c r="R58" s="71">
        <f>SUMIF(型式一覧!$L:$L,$A58,型式一覧!X:X)</f>
        <v>0</v>
      </c>
      <c r="S58" s="61">
        <f>SUMIF(型式一覧!$L:$L,$A58,型式一覧!Y:Y)</f>
        <v>48</v>
      </c>
      <c r="T58" s="71">
        <f>SUMIF(型式一覧!$L:$L,$A58,型式一覧!Z:Z)</f>
        <v>0</v>
      </c>
      <c r="U58" s="61">
        <f>SUMIF(型式一覧!$L:$L,$A58,型式一覧!AA:AA)</f>
        <v>48</v>
      </c>
      <c r="V58" s="71">
        <f>SUMIF(型式一覧!$L:$L,$A58,型式一覧!AB:AB)</f>
        <v>0</v>
      </c>
      <c r="W58" s="61">
        <f>SUMIF(型式一覧!$L:$L,$A58,型式一覧!AC:AC)</f>
        <v>48</v>
      </c>
      <c r="X58" s="71">
        <f>SUMIF(型式一覧!$L:$L,$A58,型式一覧!AD:AD)</f>
        <v>0</v>
      </c>
      <c r="Y58" s="61">
        <f>SUMIF(型式一覧!$L:$L,$A58,型式一覧!AE:AE)</f>
        <v>48</v>
      </c>
      <c r="Z58" s="71">
        <f>SUMIF(型式一覧!$L:$L,$A58,型式一覧!AF:AF)</f>
        <v>0</v>
      </c>
      <c r="AA58" s="61">
        <f>SUMIF(型式一覧!$L:$L,$A58,型式一覧!AG:AG)</f>
        <v>48</v>
      </c>
      <c r="AB58" s="71">
        <f>SUMIF(型式一覧!$L:$L,$A58,型式一覧!AH:AH)</f>
        <v>0</v>
      </c>
      <c r="AC58" s="61">
        <f>SUMIF(型式一覧!$L:$L,$A58,型式一覧!AI:AI)</f>
        <v>48</v>
      </c>
      <c r="AD58" s="71">
        <f>SUMIF(型式一覧!$L:$L,$A58,型式一覧!AJ:AJ)</f>
        <v>0</v>
      </c>
      <c r="AE58" s="61">
        <f>SUMIF(型式一覧!$L:$L,$A58,型式一覧!AK:AK)</f>
        <v>48</v>
      </c>
    </row>
    <row r="59" spans="1:31" s="4" customFormat="1" x14ac:dyDescent="0.2">
      <c r="A59" s="9" t="s">
        <v>2585</v>
      </c>
      <c r="B59" s="13"/>
      <c r="C59" s="21"/>
      <c r="D59" s="21"/>
      <c r="E59" s="21" t="s">
        <v>1492</v>
      </c>
      <c r="F59" s="35"/>
      <c r="G59" s="44">
        <f>SUMIF(型式一覧!$L:$L,$A59,型式一覧!M:M)</f>
        <v>24</v>
      </c>
      <c r="H59" s="52">
        <f>SUMIF(型式一覧!$L:$L,$A59,型式一覧!N:N)</f>
        <v>0</v>
      </c>
      <c r="I59" s="61">
        <f>SUMIF(型式一覧!$L:$L,$A59,型式一覧!O:O)</f>
        <v>24</v>
      </c>
      <c r="J59" s="71">
        <f>SUMIF(型式一覧!$L:$L,$A59,型式一覧!P:P)</f>
        <v>0</v>
      </c>
      <c r="K59" s="61">
        <f>SUMIF(型式一覧!$L:$L,$A59,型式一覧!Q:Q)</f>
        <v>24</v>
      </c>
      <c r="L59" s="71">
        <f>SUMIF(型式一覧!$L:$L,$A59,型式一覧!R:R)</f>
        <v>0</v>
      </c>
      <c r="M59" s="61">
        <f>SUMIF(型式一覧!$L:$L,$A59,型式一覧!S:S)</f>
        <v>24</v>
      </c>
      <c r="N59" s="71">
        <f>SUMIF(型式一覧!$L:$L,$A59,型式一覧!T:T)</f>
        <v>0</v>
      </c>
      <c r="O59" s="61">
        <f>SUMIF(型式一覧!$L:$L,$A59,型式一覧!U:U)</f>
        <v>24</v>
      </c>
      <c r="P59" s="71">
        <f>SUMIF(型式一覧!$L:$L,$A59,型式一覧!V:V)</f>
        <v>-1</v>
      </c>
      <c r="Q59" s="61">
        <f>SUMIF(型式一覧!$L:$L,$A59,型式一覧!W:W)</f>
        <v>23</v>
      </c>
      <c r="R59" s="71">
        <f>SUMIF(型式一覧!$L:$L,$A59,型式一覧!X:X)</f>
        <v>0</v>
      </c>
      <c r="S59" s="61">
        <f>SUMIF(型式一覧!$L:$L,$A59,型式一覧!Y:Y)</f>
        <v>23</v>
      </c>
      <c r="T59" s="71">
        <f>SUMIF(型式一覧!$L:$L,$A59,型式一覧!Z:Z)</f>
        <v>0</v>
      </c>
      <c r="U59" s="61">
        <f>SUMIF(型式一覧!$L:$L,$A59,型式一覧!AA:AA)</f>
        <v>23</v>
      </c>
      <c r="V59" s="71">
        <f>SUMIF(型式一覧!$L:$L,$A59,型式一覧!AB:AB)</f>
        <v>0</v>
      </c>
      <c r="W59" s="61">
        <f>SUMIF(型式一覧!$L:$L,$A59,型式一覧!AC:AC)</f>
        <v>23</v>
      </c>
      <c r="X59" s="71">
        <f>SUMIF(型式一覧!$L:$L,$A59,型式一覧!AD:AD)</f>
        <v>0</v>
      </c>
      <c r="Y59" s="61">
        <f>SUMIF(型式一覧!$L:$L,$A59,型式一覧!AE:AE)</f>
        <v>23</v>
      </c>
      <c r="Z59" s="71">
        <f>SUMIF(型式一覧!$L:$L,$A59,型式一覧!AF:AF)</f>
        <v>0</v>
      </c>
      <c r="AA59" s="61">
        <f>SUMIF(型式一覧!$L:$L,$A59,型式一覧!AG:AG)</f>
        <v>23</v>
      </c>
      <c r="AB59" s="71">
        <f>SUMIF(型式一覧!$L:$L,$A59,型式一覧!AH:AH)</f>
        <v>0</v>
      </c>
      <c r="AC59" s="61">
        <f>SUMIF(型式一覧!$L:$L,$A59,型式一覧!AI:AI)</f>
        <v>23</v>
      </c>
      <c r="AD59" s="71">
        <f>SUMIF(型式一覧!$L:$L,$A59,型式一覧!AJ:AJ)</f>
        <v>0</v>
      </c>
      <c r="AE59" s="61">
        <f>SUMIF(型式一覧!$L:$L,$A59,型式一覧!AK:AK)</f>
        <v>23</v>
      </c>
    </row>
    <row r="60" spans="1:31" s="4" customFormat="1" ht="26.25" customHeight="1" x14ac:dyDescent="0.2">
      <c r="A60" s="9" t="s">
        <v>2586</v>
      </c>
      <c r="B60" s="13"/>
      <c r="C60" s="21"/>
      <c r="D60" s="21"/>
      <c r="E60" s="30" t="s">
        <v>895</v>
      </c>
      <c r="F60" s="35"/>
      <c r="G60" s="44">
        <f>SUMIF(型式一覧!$L:$L,$A60,型式一覧!M:M)</f>
        <v>156</v>
      </c>
      <c r="H60" s="52">
        <f>SUMIF(型式一覧!$L:$L,$A60,型式一覧!N:N)</f>
        <v>2</v>
      </c>
      <c r="I60" s="61">
        <f>SUMIF(型式一覧!$L:$L,$A60,型式一覧!O:O)</f>
        <v>158</v>
      </c>
      <c r="J60" s="71">
        <f>SUMIF(型式一覧!$L:$L,$A60,型式一覧!P:P)</f>
        <v>0</v>
      </c>
      <c r="K60" s="61">
        <f>SUMIF(型式一覧!$L:$L,$A60,型式一覧!Q:Q)</f>
        <v>158</v>
      </c>
      <c r="L60" s="71">
        <f>SUMIF(型式一覧!$L:$L,$A60,型式一覧!R:R)</f>
        <v>1</v>
      </c>
      <c r="M60" s="61">
        <f>SUMIF(型式一覧!$L:$L,$A60,型式一覧!S:S)</f>
        <v>159</v>
      </c>
      <c r="N60" s="71">
        <f>SUMIF(型式一覧!$L:$L,$A60,型式一覧!T:T)</f>
        <v>0</v>
      </c>
      <c r="O60" s="61">
        <f>SUMIF(型式一覧!$L:$L,$A60,型式一覧!U:U)</f>
        <v>159</v>
      </c>
      <c r="P60" s="71">
        <f>SUMIF(型式一覧!$L:$L,$A60,型式一覧!V:V)</f>
        <v>2</v>
      </c>
      <c r="Q60" s="61">
        <f>SUMIF(型式一覧!$L:$L,$A60,型式一覧!W:W)</f>
        <v>161</v>
      </c>
      <c r="R60" s="71">
        <f>SUMIF(型式一覧!$L:$L,$A60,型式一覧!X:X)</f>
        <v>0</v>
      </c>
      <c r="S60" s="61">
        <f>SUMIF(型式一覧!$L:$L,$A60,型式一覧!Y:Y)</f>
        <v>161</v>
      </c>
      <c r="T60" s="71">
        <f>SUMIF(型式一覧!$L:$L,$A60,型式一覧!Z:Z)</f>
        <v>0</v>
      </c>
      <c r="U60" s="61">
        <f>SUMIF(型式一覧!$L:$L,$A60,型式一覧!AA:AA)</f>
        <v>161</v>
      </c>
      <c r="V60" s="71">
        <f>SUMIF(型式一覧!$L:$L,$A60,型式一覧!AB:AB)</f>
        <v>0</v>
      </c>
      <c r="W60" s="61">
        <f>SUMIF(型式一覧!$L:$L,$A60,型式一覧!AC:AC)</f>
        <v>161</v>
      </c>
      <c r="X60" s="71">
        <f>SUMIF(型式一覧!$L:$L,$A60,型式一覧!AD:AD)</f>
        <v>0</v>
      </c>
      <c r="Y60" s="61">
        <f>SUMIF(型式一覧!$L:$L,$A60,型式一覧!AE:AE)</f>
        <v>161</v>
      </c>
      <c r="Z60" s="71">
        <f>SUMIF(型式一覧!$L:$L,$A60,型式一覧!AF:AF)</f>
        <v>0</v>
      </c>
      <c r="AA60" s="61">
        <f>SUMIF(型式一覧!$L:$L,$A60,型式一覧!AG:AG)</f>
        <v>161</v>
      </c>
      <c r="AB60" s="71">
        <f>SUMIF(型式一覧!$L:$L,$A60,型式一覧!AH:AH)</f>
        <v>0</v>
      </c>
      <c r="AC60" s="61">
        <f>SUMIF(型式一覧!$L:$L,$A60,型式一覧!AI:AI)</f>
        <v>161</v>
      </c>
      <c r="AD60" s="71">
        <f>SUMIF(型式一覧!$L:$L,$A60,型式一覧!AJ:AJ)</f>
        <v>0</v>
      </c>
      <c r="AE60" s="61">
        <f>SUMIF(型式一覧!$L:$L,$A60,型式一覧!AK:AK)</f>
        <v>161</v>
      </c>
    </row>
    <row r="61" spans="1:31" s="4" customFormat="1" x14ac:dyDescent="0.2">
      <c r="A61" s="9"/>
      <c r="B61" s="16"/>
      <c r="C61" s="22"/>
      <c r="D61" s="22"/>
      <c r="E61" s="22" t="s">
        <v>1581</v>
      </c>
      <c r="F61" s="36"/>
      <c r="G61" s="45">
        <f t="shared" ref="G61:AE61" si="14">G55-SUM(G56:G60)</f>
        <v>3</v>
      </c>
      <c r="H61" s="53">
        <f t="shared" si="14"/>
        <v>0</v>
      </c>
      <c r="I61" s="62">
        <f t="shared" si="14"/>
        <v>3</v>
      </c>
      <c r="J61" s="72">
        <f t="shared" si="14"/>
        <v>-1</v>
      </c>
      <c r="K61" s="62">
        <f t="shared" si="14"/>
        <v>2</v>
      </c>
      <c r="L61" s="72">
        <f t="shared" si="14"/>
        <v>0</v>
      </c>
      <c r="M61" s="62">
        <f t="shared" si="14"/>
        <v>2</v>
      </c>
      <c r="N61" s="72">
        <f t="shared" si="14"/>
        <v>0</v>
      </c>
      <c r="O61" s="62">
        <f t="shared" si="14"/>
        <v>2</v>
      </c>
      <c r="P61" s="72">
        <f t="shared" si="14"/>
        <v>0</v>
      </c>
      <c r="Q61" s="62">
        <f t="shared" si="14"/>
        <v>2</v>
      </c>
      <c r="R61" s="72">
        <f t="shared" si="14"/>
        <v>0</v>
      </c>
      <c r="S61" s="62">
        <f t="shared" si="14"/>
        <v>2</v>
      </c>
      <c r="T61" s="72">
        <f t="shared" si="14"/>
        <v>0</v>
      </c>
      <c r="U61" s="62">
        <f t="shared" si="14"/>
        <v>2</v>
      </c>
      <c r="V61" s="72">
        <f t="shared" si="14"/>
        <v>0</v>
      </c>
      <c r="W61" s="62">
        <f t="shared" si="14"/>
        <v>2</v>
      </c>
      <c r="X61" s="72">
        <f t="shared" si="14"/>
        <v>0</v>
      </c>
      <c r="Y61" s="62">
        <f t="shared" si="14"/>
        <v>2</v>
      </c>
      <c r="Z61" s="72">
        <f t="shared" si="14"/>
        <v>0</v>
      </c>
      <c r="AA61" s="62">
        <f t="shared" si="14"/>
        <v>2</v>
      </c>
      <c r="AB61" s="72">
        <f t="shared" si="14"/>
        <v>0</v>
      </c>
      <c r="AC61" s="62">
        <f t="shared" si="14"/>
        <v>2</v>
      </c>
      <c r="AD61" s="72">
        <f t="shared" si="14"/>
        <v>0</v>
      </c>
      <c r="AE61" s="62">
        <f t="shared" si="14"/>
        <v>2</v>
      </c>
    </row>
    <row r="62" spans="1:31" s="4" customFormat="1" x14ac:dyDescent="0.2">
      <c r="A62" s="9"/>
      <c r="B62" s="16"/>
      <c r="C62" s="21" t="s">
        <v>2571</v>
      </c>
      <c r="D62" s="27"/>
      <c r="E62" s="27"/>
      <c r="F62" s="35"/>
      <c r="G62" s="44">
        <f t="shared" ref="G62:AE62" si="15">G63</f>
        <v>0</v>
      </c>
      <c r="H62" s="52">
        <f t="shared" si="15"/>
        <v>0</v>
      </c>
      <c r="I62" s="61">
        <f t="shared" si="15"/>
        <v>0</v>
      </c>
      <c r="J62" s="71">
        <f t="shared" si="15"/>
        <v>0</v>
      </c>
      <c r="K62" s="61">
        <f t="shared" si="15"/>
        <v>0</v>
      </c>
      <c r="L62" s="71">
        <f t="shared" si="15"/>
        <v>0</v>
      </c>
      <c r="M62" s="61">
        <f t="shared" si="15"/>
        <v>0</v>
      </c>
      <c r="N62" s="71">
        <f t="shared" si="15"/>
        <v>0</v>
      </c>
      <c r="O62" s="61">
        <f t="shared" si="15"/>
        <v>0</v>
      </c>
      <c r="P62" s="71">
        <f t="shared" si="15"/>
        <v>0</v>
      </c>
      <c r="Q62" s="61">
        <f t="shared" si="15"/>
        <v>0</v>
      </c>
      <c r="R62" s="71">
        <f t="shared" si="15"/>
        <v>0</v>
      </c>
      <c r="S62" s="61">
        <f t="shared" si="15"/>
        <v>0</v>
      </c>
      <c r="T62" s="71">
        <f t="shared" si="15"/>
        <v>0</v>
      </c>
      <c r="U62" s="61">
        <f t="shared" si="15"/>
        <v>0</v>
      </c>
      <c r="V62" s="71">
        <f t="shared" si="15"/>
        <v>0</v>
      </c>
      <c r="W62" s="61">
        <f t="shared" si="15"/>
        <v>0</v>
      </c>
      <c r="X62" s="71">
        <f t="shared" si="15"/>
        <v>0</v>
      </c>
      <c r="Y62" s="61">
        <f t="shared" si="15"/>
        <v>0</v>
      </c>
      <c r="Z62" s="71">
        <f t="shared" si="15"/>
        <v>0</v>
      </c>
      <c r="AA62" s="61">
        <f t="shared" si="15"/>
        <v>0</v>
      </c>
      <c r="AB62" s="71">
        <f t="shared" si="15"/>
        <v>0</v>
      </c>
      <c r="AC62" s="61">
        <f t="shared" si="15"/>
        <v>0</v>
      </c>
      <c r="AD62" s="71">
        <f t="shared" si="15"/>
        <v>0</v>
      </c>
      <c r="AE62" s="61">
        <f t="shared" si="15"/>
        <v>0</v>
      </c>
    </row>
    <row r="63" spans="1:31" s="4" customFormat="1" x14ac:dyDescent="0.2">
      <c r="A63" s="9" t="s">
        <v>1693</v>
      </c>
      <c r="B63" s="16"/>
      <c r="C63" s="21"/>
      <c r="D63" s="20" t="s">
        <v>2567</v>
      </c>
      <c r="E63" s="25"/>
      <c r="F63" s="33"/>
      <c r="G63" s="42">
        <f>SUMIF(型式一覧!$K:$K,"020403",型式一覧!M:M)</f>
        <v>0</v>
      </c>
      <c r="H63" s="50">
        <f>SUMIF(型式一覧!$K:$K,"020403",型式一覧!N:N)</f>
        <v>0</v>
      </c>
      <c r="I63" s="59">
        <f>SUMIF(型式一覧!$K:$K,"020403",型式一覧!O:O)</f>
        <v>0</v>
      </c>
      <c r="J63" s="69">
        <f>SUMIF(型式一覧!$K:$K,"020403",型式一覧!P:P)</f>
        <v>0</v>
      </c>
      <c r="K63" s="59">
        <f>SUMIF(型式一覧!$K:$K,"020403",型式一覧!Q:Q)</f>
        <v>0</v>
      </c>
      <c r="L63" s="69">
        <f>SUMIF(型式一覧!$K:$K,"020403",型式一覧!R:R)</f>
        <v>0</v>
      </c>
      <c r="M63" s="59">
        <f>SUMIF(型式一覧!$K:$K,"020403",型式一覧!S:S)</f>
        <v>0</v>
      </c>
      <c r="N63" s="69">
        <f>SUMIF(型式一覧!$K:$K,"020403",型式一覧!T:T)</f>
        <v>0</v>
      </c>
      <c r="O63" s="59">
        <f>SUMIF(型式一覧!$K:$K,"020403",型式一覧!U:U)</f>
        <v>0</v>
      </c>
      <c r="P63" s="69">
        <f>SUMIF(型式一覧!$K:$K,"020403",型式一覧!V:V)</f>
        <v>0</v>
      </c>
      <c r="Q63" s="59">
        <f>SUMIF(型式一覧!$K:$K,"020403",型式一覧!W:W)</f>
        <v>0</v>
      </c>
      <c r="R63" s="69">
        <f>SUMIF(型式一覧!$K:$K,"020403",型式一覧!X:X)</f>
        <v>0</v>
      </c>
      <c r="S63" s="59">
        <f>SUMIF(型式一覧!$K:$K,"020403",型式一覧!Y:Y)</f>
        <v>0</v>
      </c>
      <c r="T63" s="69">
        <f>SUMIF(型式一覧!$K:$K,"020403",型式一覧!Z:Z)</f>
        <v>0</v>
      </c>
      <c r="U63" s="59">
        <f>SUMIF(型式一覧!$K:$K,"020403",型式一覧!AA:AA)</f>
        <v>0</v>
      </c>
      <c r="V63" s="69">
        <f>SUMIF(型式一覧!$K:$K,"020403",型式一覧!AB:AB)</f>
        <v>0</v>
      </c>
      <c r="W63" s="59">
        <f>SUMIF(型式一覧!$K:$K,"020403",型式一覧!AC:AC)</f>
        <v>0</v>
      </c>
      <c r="X63" s="69">
        <f>SUMIF(型式一覧!$K:$K,"020403",型式一覧!AD:AD)</f>
        <v>0</v>
      </c>
      <c r="Y63" s="59">
        <f>SUMIF(型式一覧!$K:$K,"020403",型式一覧!AE:AE)</f>
        <v>0</v>
      </c>
      <c r="Z63" s="69">
        <f>SUMIF(型式一覧!$K:$K,"020403",型式一覧!AF:AF)</f>
        <v>0</v>
      </c>
      <c r="AA63" s="59">
        <f>SUMIF(型式一覧!$K:$K,"020403",型式一覧!AG:AG)</f>
        <v>0</v>
      </c>
      <c r="AB63" s="69">
        <f>SUMIF(型式一覧!$K:$K,"020403",型式一覧!AH:AH)</f>
        <v>0</v>
      </c>
      <c r="AC63" s="59">
        <f>SUMIF(型式一覧!$K:$K,"020403",型式一覧!AI:AI)</f>
        <v>0</v>
      </c>
      <c r="AD63" s="69">
        <f>SUMIF(型式一覧!$K:$K,"020403",型式一覧!AJ:AJ)</f>
        <v>0</v>
      </c>
      <c r="AE63" s="59">
        <f>SUMIF(型式一覧!$K:$K,"020403",型式一覧!AK:AK)</f>
        <v>0</v>
      </c>
    </row>
    <row r="64" spans="1:31" s="4" customFormat="1" x14ac:dyDescent="0.2">
      <c r="A64" s="9" t="s">
        <v>2587</v>
      </c>
      <c r="B64" s="17"/>
      <c r="C64" s="21"/>
      <c r="D64" s="21"/>
      <c r="E64" s="20" t="s">
        <v>1485</v>
      </c>
      <c r="F64" s="33"/>
      <c r="G64" s="42">
        <f>SUMIF(型式一覧!$L:$L,$A64,型式一覧!M:M)</f>
        <v>0</v>
      </c>
      <c r="H64" s="50">
        <f>SUMIF(型式一覧!$L:$L,$A64,型式一覧!N:N)</f>
        <v>0</v>
      </c>
      <c r="I64" s="59">
        <f>SUMIF(型式一覧!$L:$L,$A64,型式一覧!O:O)</f>
        <v>0</v>
      </c>
      <c r="J64" s="69">
        <f>SUMIF(型式一覧!$L:$L,$A64,型式一覧!P:P)</f>
        <v>0</v>
      </c>
      <c r="K64" s="59">
        <f>SUMIF(型式一覧!$L:$L,$A64,型式一覧!Q:Q)</f>
        <v>0</v>
      </c>
      <c r="L64" s="69">
        <f>SUMIF(型式一覧!$L:$L,$A64,型式一覧!R:R)</f>
        <v>0</v>
      </c>
      <c r="M64" s="59">
        <f>SUMIF(型式一覧!$L:$L,$A64,型式一覧!S:S)</f>
        <v>0</v>
      </c>
      <c r="N64" s="69">
        <f>SUMIF(型式一覧!$L:$L,$A64,型式一覧!T:T)</f>
        <v>0</v>
      </c>
      <c r="O64" s="59">
        <f>SUMIF(型式一覧!$L:$L,$A64,型式一覧!U:U)</f>
        <v>0</v>
      </c>
      <c r="P64" s="69">
        <f>SUMIF(型式一覧!$L:$L,$A64,型式一覧!V:V)</f>
        <v>0</v>
      </c>
      <c r="Q64" s="59">
        <f>SUMIF(型式一覧!$L:$L,$A64,型式一覧!W:W)</f>
        <v>0</v>
      </c>
      <c r="R64" s="69">
        <f>SUMIF(型式一覧!$L:$L,$A64,型式一覧!X:X)</f>
        <v>0</v>
      </c>
      <c r="S64" s="59">
        <f>SUMIF(型式一覧!$L:$L,$A64,型式一覧!Y:Y)</f>
        <v>0</v>
      </c>
      <c r="T64" s="69">
        <f>SUMIF(型式一覧!$L:$L,$A64,型式一覧!Z:Z)</f>
        <v>0</v>
      </c>
      <c r="U64" s="59">
        <f>SUMIF(型式一覧!$L:$L,$A64,型式一覧!AA:AA)</f>
        <v>0</v>
      </c>
      <c r="V64" s="69">
        <f>SUMIF(型式一覧!$L:$L,$A64,型式一覧!AB:AB)</f>
        <v>0</v>
      </c>
      <c r="W64" s="59">
        <f>SUMIF(型式一覧!$L:$L,$A64,型式一覧!AC:AC)</f>
        <v>0</v>
      </c>
      <c r="X64" s="69">
        <f>SUMIF(型式一覧!$L:$L,$A64,型式一覧!AD:AD)</f>
        <v>0</v>
      </c>
      <c r="Y64" s="59">
        <f>SUMIF(型式一覧!$L:$L,$A64,型式一覧!AE:AE)</f>
        <v>0</v>
      </c>
      <c r="Z64" s="69">
        <f>SUMIF(型式一覧!$L:$L,$A64,型式一覧!AF:AF)</f>
        <v>0</v>
      </c>
      <c r="AA64" s="59">
        <f>SUMIF(型式一覧!$L:$L,$A64,型式一覧!AG:AG)</f>
        <v>0</v>
      </c>
      <c r="AB64" s="69">
        <f>SUMIF(型式一覧!$L:$L,$A64,型式一覧!AH:AH)</f>
        <v>0</v>
      </c>
      <c r="AC64" s="59">
        <f>SUMIF(型式一覧!$L:$L,$A64,型式一覧!AI:AI)</f>
        <v>0</v>
      </c>
      <c r="AD64" s="69">
        <f>SUMIF(型式一覧!$L:$L,$A64,型式一覧!AJ:AJ)</f>
        <v>0</v>
      </c>
      <c r="AE64" s="59">
        <f>SUMIF(型式一覧!$L:$L,$A64,型式一覧!AK:AK)</f>
        <v>0</v>
      </c>
    </row>
    <row r="65" spans="1:31" s="4" customFormat="1" x14ac:dyDescent="0.2">
      <c r="A65" s="10" t="s">
        <v>2612</v>
      </c>
      <c r="B65" s="18" t="s">
        <v>831</v>
      </c>
      <c r="C65" s="24"/>
      <c r="D65" s="24"/>
      <c r="E65" s="24"/>
      <c r="F65" s="38"/>
      <c r="G65" s="47">
        <f>SUMIF(型式一覧!$K:$K,"030999",型式一覧!M:M)</f>
        <v>632</v>
      </c>
      <c r="H65" s="56">
        <f>SUMIF(型式一覧!$K:$K,"030999",型式一覧!N:N)</f>
        <v>0</v>
      </c>
      <c r="I65" s="65">
        <f>SUMIF(型式一覧!$K:$K,"030999",型式一覧!O:O)</f>
        <v>632</v>
      </c>
      <c r="J65" s="74">
        <f>SUMIF(型式一覧!$K:$K,"030999",型式一覧!P:P)</f>
        <v>-1</v>
      </c>
      <c r="K65" s="65">
        <f>SUMIF(型式一覧!$K:$K,"030999",型式一覧!Q:Q)</f>
        <v>631</v>
      </c>
      <c r="L65" s="74">
        <f>SUMIF(型式一覧!$K:$K,"030999",型式一覧!R:R)</f>
        <v>0</v>
      </c>
      <c r="M65" s="65">
        <f>SUMIF(型式一覧!$K:$K,"030999",型式一覧!S:S)</f>
        <v>631</v>
      </c>
      <c r="N65" s="74">
        <f>SUMIF(型式一覧!$K:$K,"030999",型式一覧!T:T)</f>
        <v>0</v>
      </c>
      <c r="O65" s="65">
        <f>SUMIF(型式一覧!$K:$K,"030999",型式一覧!U:U)</f>
        <v>631</v>
      </c>
      <c r="P65" s="74">
        <f>SUMIF(型式一覧!$K:$K,"030999",型式一覧!V:V)</f>
        <v>0</v>
      </c>
      <c r="Q65" s="65">
        <f>SUMIF(型式一覧!$K:$K,"030999",型式一覧!W:W)</f>
        <v>631</v>
      </c>
      <c r="R65" s="74">
        <f>SUMIF(型式一覧!$K:$K,"030999",型式一覧!X:X)</f>
        <v>0</v>
      </c>
      <c r="S65" s="65">
        <f>SUMIF(型式一覧!$K:$K,"030999",型式一覧!Y:Y)</f>
        <v>631</v>
      </c>
      <c r="T65" s="74">
        <f>SUMIF(型式一覧!$K:$K,"030999",型式一覧!Z:Z)</f>
        <v>-1</v>
      </c>
      <c r="U65" s="65">
        <f>SUMIF(型式一覧!$K:$K,"030999",型式一覧!AA:AA)</f>
        <v>630</v>
      </c>
      <c r="V65" s="74">
        <f>SUMIF(型式一覧!$K:$K,"030999",型式一覧!AB:AB)</f>
        <v>0</v>
      </c>
      <c r="W65" s="65">
        <f>SUMIF(型式一覧!$K:$K,"030999",型式一覧!AC:AC)</f>
        <v>630</v>
      </c>
      <c r="X65" s="74">
        <f>SUMIF(型式一覧!$K:$K,"030999",型式一覧!AD:AD)</f>
        <v>0</v>
      </c>
      <c r="Y65" s="65">
        <f>SUMIF(型式一覧!$K:$K,"030999",型式一覧!AE:AE)</f>
        <v>630</v>
      </c>
      <c r="Z65" s="74">
        <f>SUMIF(型式一覧!$K:$K,"030999",型式一覧!AF:AF)</f>
        <v>0</v>
      </c>
      <c r="AA65" s="65">
        <f>SUMIF(型式一覧!$K:$K,"030999",型式一覧!AG:AG)</f>
        <v>630</v>
      </c>
      <c r="AB65" s="74">
        <f>SUMIF(型式一覧!$K:$K,"030999",型式一覧!AH:AH)</f>
        <v>0</v>
      </c>
      <c r="AC65" s="65">
        <f>SUMIF(型式一覧!$K:$K,"030999",型式一覧!AI:AI)</f>
        <v>630</v>
      </c>
      <c r="AD65" s="74">
        <f>SUMIF(型式一覧!$K:$K,"030999",型式一覧!AJ:AJ)</f>
        <v>0</v>
      </c>
      <c r="AE65" s="65">
        <f>SUMIF(型式一覧!$K:$K,"030999",型式一覧!AK:AK)</f>
        <v>630</v>
      </c>
    </row>
    <row r="66" spans="1:31" s="4" customFormat="1" x14ac:dyDescent="0.2">
      <c r="A66" s="11" t="s">
        <v>2613</v>
      </c>
      <c r="B66" s="18" t="s">
        <v>255</v>
      </c>
      <c r="C66" s="24"/>
      <c r="D66" s="24"/>
      <c r="E66" s="24"/>
      <c r="F66" s="38"/>
      <c r="G66" s="47">
        <f>SUMIF(型式一覧!$K:$K,"040999",型式一覧!M:M)</f>
        <v>1</v>
      </c>
      <c r="H66" s="56">
        <f>SUMIF(型式一覧!$K:$K,"040999",型式一覧!N:N)</f>
        <v>0</v>
      </c>
      <c r="I66" s="65">
        <f>SUMIF(型式一覧!$K:$K,"040999",型式一覧!O:O)</f>
        <v>1</v>
      </c>
      <c r="J66" s="74">
        <f>SUMIF(型式一覧!$K:$K,"040999",型式一覧!P:P)</f>
        <v>0</v>
      </c>
      <c r="K66" s="65">
        <f>SUMIF(型式一覧!$K:$K,"040999",型式一覧!Q:Q)</f>
        <v>1</v>
      </c>
      <c r="L66" s="74">
        <f>SUMIF(型式一覧!$K:$K,"040999",型式一覧!R:R)</f>
        <v>0</v>
      </c>
      <c r="M66" s="65">
        <f>SUMIF(型式一覧!$K:$K,"040999",型式一覧!S:S)</f>
        <v>1</v>
      </c>
      <c r="N66" s="74">
        <f>SUMIF(型式一覧!$K:$K,"040999",型式一覧!T:T)</f>
        <v>0</v>
      </c>
      <c r="O66" s="65">
        <f>SUMIF(型式一覧!$K:$K,"040999",型式一覧!U:U)</f>
        <v>1</v>
      </c>
      <c r="P66" s="74">
        <f>SUMIF(型式一覧!$K:$K,"040999",型式一覧!V:V)</f>
        <v>0</v>
      </c>
      <c r="Q66" s="65">
        <f>SUMIF(型式一覧!$K:$K,"040999",型式一覧!W:W)</f>
        <v>1</v>
      </c>
      <c r="R66" s="74">
        <f>SUMIF(型式一覧!$K:$K,"040999",型式一覧!X:X)</f>
        <v>0</v>
      </c>
      <c r="S66" s="65">
        <f>SUMIF(型式一覧!$K:$K,"040999",型式一覧!Y:Y)</f>
        <v>1</v>
      </c>
      <c r="T66" s="74">
        <f>SUMIF(型式一覧!$K:$K,"040999",型式一覧!Z:Z)</f>
        <v>0</v>
      </c>
      <c r="U66" s="65">
        <f>SUMIF(型式一覧!$K:$K,"040999",型式一覧!AA:AA)</f>
        <v>1</v>
      </c>
      <c r="V66" s="74">
        <f>SUMIF(型式一覧!$K:$K,"040999",型式一覧!AB:AB)</f>
        <v>0</v>
      </c>
      <c r="W66" s="65">
        <f>SUMIF(型式一覧!$K:$K,"040999",型式一覧!AC:AC)</f>
        <v>1</v>
      </c>
      <c r="X66" s="74">
        <f>SUMIF(型式一覧!$K:$K,"040999",型式一覧!AD:AD)</f>
        <v>0</v>
      </c>
      <c r="Y66" s="65">
        <f>SUMIF(型式一覧!$K:$K,"040999",型式一覧!AE:AE)</f>
        <v>1</v>
      </c>
      <c r="Z66" s="74">
        <f>SUMIF(型式一覧!$K:$K,"040999",型式一覧!AF:AF)</f>
        <v>0</v>
      </c>
      <c r="AA66" s="65">
        <f>SUMIF(型式一覧!$K:$K,"040999",型式一覧!AG:AG)</f>
        <v>1</v>
      </c>
      <c r="AB66" s="74">
        <f>SUMIF(型式一覧!$K:$K,"040999",型式一覧!AH:AH)</f>
        <v>0</v>
      </c>
      <c r="AC66" s="65">
        <f>SUMIF(型式一覧!$K:$K,"040999",型式一覧!AI:AI)</f>
        <v>1</v>
      </c>
      <c r="AD66" s="74">
        <f>SUMIF(型式一覧!$K:$K,"040999",型式一覧!AJ:AJ)</f>
        <v>0</v>
      </c>
      <c r="AE66" s="65">
        <f>SUMIF(型式一覧!$K:$K,"040999",型式一覧!AK:AK)</f>
        <v>1</v>
      </c>
    </row>
  </sheetData>
  <mergeCells count="13">
    <mergeCell ref="A1:AE1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</mergeCells>
  <phoneticPr fontId="3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618"/>
  <sheetViews>
    <sheetView zoomScale="80" zoomScaleNormal="80" workbookViewId="0">
      <pane xSplit="10" ySplit="3" topLeftCell="O4" activePane="bottomRight" state="frozen"/>
      <selection pane="topRight" activeCell="K1" sqref="K1"/>
      <selection pane="bottomLeft" activeCell="A4" sqref="A4"/>
      <selection pane="bottomRight" activeCell="AB3" sqref="AB3"/>
    </sheetView>
  </sheetViews>
  <sheetFormatPr defaultColWidth="9" defaultRowHeight="13" x14ac:dyDescent="0.2"/>
  <cols>
    <col min="1" max="1" width="8" style="77" bestFit="1" customWidth="1"/>
    <col min="2" max="2" width="13.36328125" style="78" bestFit="1" customWidth="1"/>
    <col min="3" max="3" width="6.26953125" style="78" bestFit="1" customWidth="1"/>
    <col min="4" max="4" width="23.7265625" style="78" customWidth="1"/>
    <col min="5" max="5" width="6.26953125" style="78" bestFit="1" customWidth="1"/>
    <col min="6" max="6" width="31.453125" style="78" bestFit="1" customWidth="1"/>
    <col min="7" max="7" width="10.453125" style="78" bestFit="1" customWidth="1"/>
    <col min="8" max="8" width="41.36328125" style="78" bestFit="1" customWidth="1"/>
    <col min="9" max="9" width="8" style="78" customWidth="1"/>
    <col min="10" max="10" width="21.453125" style="78" customWidth="1"/>
    <col min="11" max="11" width="15" style="79" customWidth="1"/>
    <col min="12" max="12" width="18.90625" style="78" customWidth="1"/>
    <col min="13" max="13" width="10" style="78" customWidth="1"/>
    <col min="14" max="14" width="6.26953125" style="78" customWidth="1"/>
    <col min="15" max="15" width="4.7265625" style="78" customWidth="1"/>
    <col min="16" max="16" width="6.26953125" style="78" customWidth="1"/>
    <col min="17" max="17" width="4.7265625" style="78" customWidth="1"/>
    <col min="18" max="18" width="6.26953125" style="78" customWidth="1"/>
    <col min="19" max="19" width="4.7265625" style="78" customWidth="1"/>
    <col min="20" max="20" width="6.26953125" style="78" customWidth="1"/>
    <col min="21" max="21" width="4.7265625" style="78" customWidth="1"/>
    <col min="22" max="22" width="6.26953125" style="78" customWidth="1"/>
    <col min="23" max="23" width="4.7265625" style="78" customWidth="1"/>
    <col min="24" max="24" width="6.26953125" style="78" customWidth="1"/>
    <col min="25" max="25" width="4.7265625" style="78" customWidth="1"/>
    <col min="26" max="26" width="6.26953125" style="78" customWidth="1"/>
    <col min="27" max="27" width="4.7265625" style="78" customWidth="1"/>
    <col min="28" max="28" width="6.26953125" style="78" customWidth="1"/>
    <col min="29" max="29" width="4.7265625" style="78" customWidth="1"/>
    <col min="30" max="30" width="6.26953125" style="78" customWidth="1"/>
    <col min="31" max="31" width="4.7265625" style="78" customWidth="1"/>
    <col min="32" max="32" width="6.26953125" style="78" customWidth="1"/>
    <col min="33" max="33" width="4.7265625" style="78" customWidth="1"/>
    <col min="34" max="34" width="6.26953125" style="78" customWidth="1"/>
    <col min="35" max="35" width="4.7265625" style="78" customWidth="1"/>
    <col min="36" max="36" width="6.26953125" style="78" customWidth="1"/>
    <col min="37" max="37" width="4.7265625" style="78" customWidth="1"/>
    <col min="38" max="38" width="9" style="78" customWidth="1"/>
    <col min="39" max="16384" width="9" style="78"/>
  </cols>
  <sheetData>
    <row r="2" spans="1:37" x14ac:dyDescent="0.2">
      <c r="A2" s="81" t="s">
        <v>2605</v>
      </c>
      <c r="B2" s="88" t="s">
        <v>2606</v>
      </c>
      <c r="C2" s="88" t="s">
        <v>348</v>
      </c>
      <c r="D2" s="88" t="s">
        <v>1745</v>
      </c>
      <c r="E2" s="88" t="s">
        <v>442</v>
      </c>
      <c r="F2" s="88" t="s">
        <v>155</v>
      </c>
      <c r="G2" s="88" t="s">
        <v>456</v>
      </c>
      <c r="H2" s="88" t="s">
        <v>89</v>
      </c>
      <c r="I2" s="88" t="s">
        <v>438</v>
      </c>
      <c r="J2" s="88" t="s">
        <v>10</v>
      </c>
      <c r="K2" s="88" t="s">
        <v>2614</v>
      </c>
      <c r="L2" s="88" t="s">
        <v>2615</v>
      </c>
      <c r="M2" s="110" t="s">
        <v>3184</v>
      </c>
      <c r="N2" s="110" t="s">
        <v>3190</v>
      </c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</row>
    <row r="3" spans="1:37" x14ac:dyDescent="0.2">
      <c r="A3" s="82"/>
      <c r="B3" s="89"/>
      <c r="C3" s="89"/>
      <c r="D3" s="89"/>
      <c r="E3" s="89"/>
      <c r="F3" s="89"/>
      <c r="G3" s="89"/>
      <c r="H3" s="89"/>
      <c r="I3" s="89"/>
      <c r="J3" s="89"/>
      <c r="K3" s="107" t="s">
        <v>26</v>
      </c>
      <c r="L3" s="107" t="s">
        <v>2616</v>
      </c>
      <c r="M3" s="111">
        <v>45992</v>
      </c>
      <c r="N3" s="112" t="s">
        <v>3189</v>
      </c>
      <c r="O3" s="113"/>
      <c r="P3" s="112" t="s">
        <v>3193</v>
      </c>
      <c r="Q3" s="113"/>
      <c r="R3" s="112" t="s">
        <v>3194</v>
      </c>
      <c r="S3" s="113"/>
      <c r="T3" s="112" t="s">
        <v>3195</v>
      </c>
      <c r="U3" s="113"/>
      <c r="V3" s="112" t="s">
        <v>3196</v>
      </c>
      <c r="W3" s="113"/>
      <c r="X3" s="112" t="s">
        <v>3197</v>
      </c>
      <c r="Y3" s="113"/>
      <c r="Z3" s="112" t="s">
        <v>3198</v>
      </c>
      <c r="AA3" s="113"/>
      <c r="AB3" s="112" t="s">
        <v>3199</v>
      </c>
      <c r="AC3" s="113"/>
      <c r="AD3" s="112" t="s">
        <v>3200</v>
      </c>
      <c r="AE3" s="113"/>
      <c r="AF3" s="112" t="s">
        <v>3201</v>
      </c>
      <c r="AG3" s="113"/>
      <c r="AH3" s="112" t="s">
        <v>3202</v>
      </c>
      <c r="AI3" s="113"/>
      <c r="AJ3" s="112" t="s">
        <v>3203</v>
      </c>
      <c r="AK3" s="113"/>
    </row>
    <row r="4" spans="1:37" x14ac:dyDescent="0.2">
      <c r="A4" s="83" t="s">
        <v>461</v>
      </c>
      <c r="B4" s="90" t="s">
        <v>999</v>
      </c>
      <c r="C4" s="83" t="s">
        <v>128</v>
      </c>
      <c r="D4" s="90" t="s">
        <v>1345</v>
      </c>
      <c r="E4" s="83" t="s">
        <v>431</v>
      </c>
      <c r="F4" s="90" t="s">
        <v>1016</v>
      </c>
      <c r="G4" s="103" t="s">
        <v>2617</v>
      </c>
      <c r="H4" s="90" t="s">
        <v>2</v>
      </c>
      <c r="I4" s="83" t="s">
        <v>469</v>
      </c>
      <c r="J4" s="90" t="s">
        <v>1755</v>
      </c>
      <c r="K4" s="83" t="s">
        <v>2192</v>
      </c>
      <c r="L4" s="82"/>
      <c r="M4" s="90">
        <v>2</v>
      </c>
      <c r="N4" s="90"/>
      <c r="O4" s="90">
        <f>SUM(M4:N4)</f>
        <v>2</v>
      </c>
      <c r="P4" s="90"/>
      <c r="Q4" s="90">
        <f>SUM(O4:P4)</f>
        <v>2</v>
      </c>
      <c r="R4" s="90"/>
      <c r="S4" s="90">
        <f>SUM(Q4:R4)</f>
        <v>2</v>
      </c>
      <c r="T4" s="90"/>
      <c r="U4" s="90">
        <f>SUM(S4:T4)</f>
        <v>2</v>
      </c>
      <c r="V4" s="90"/>
      <c r="W4" s="90">
        <f>SUM(U4:V4)</f>
        <v>2</v>
      </c>
      <c r="X4" s="90"/>
      <c r="Y4" s="90">
        <f>SUM(W4:X4)</f>
        <v>2</v>
      </c>
      <c r="Z4" s="90"/>
      <c r="AA4" s="90">
        <f>SUM(Y4:Z4)</f>
        <v>2</v>
      </c>
      <c r="AB4" s="90"/>
      <c r="AC4" s="90">
        <f>SUM(AA4:AB4)</f>
        <v>2</v>
      </c>
      <c r="AD4" s="90"/>
      <c r="AE4" s="90">
        <f>SUM(AC4:AD4)</f>
        <v>2</v>
      </c>
      <c r="AF4" s="90"/>
      <c r="AG4" s="90">
        <f>SUM(AE4:AF4)</f>
        <v>2</v>
      </c>
      <c r="AH4" s="90"/>
      <c r="AI4" s="90">
        <f>SUM(AG4:AH4)</f>
        <v>2</v>
      </c>
      <c r="AJ4" s="90"/>
      <c r="AK4" s="90">
        <f>SUM(AI4:AJ4)</f>
        <v>2</v>
      </c>
    </row>
    <row r="5" spans="1:37" x14ac:dyDescent="0.2">
      <c r="A5" s="84" t="s">
        <v>461</v>
      </c>
      <c r="B5" s="90" t="s">
        <v>999</v>
      </c>
      <c r="C5" s="84" t="s">
        <v>476</v>
      </c>
      <c r="D5" s="90" t="s">
        <v>1769</v>
      </c>
      <c r="E5" s="84" t="s">
        <v>114</v>
      </c>
      <c r="F5" s="90" t="s">
        <v>2188</v>
      </c>
      <c r="G5" s="103" t="s">
        <v>2619</v>
      </c>
      <c r="H5" s="90" t="s">
        <v>17</v>
      </c>
      <c r="I5" s="84" t="s">
        <v>469</v>
      </c>
      <c r="J5" s="90" t="s">
        <v>1755</v>
      </c>
      <c r="K5" s="83" t="s">
        <v>2192</v>
      </c>
      <c r="L5" s="82"/>
      <c r="M5" s="90">
        <v>1</v>
      </c>
      <c r="N5" s="90"/>
      <c r="O5" s="90">
        <f t="shared" ref="O5:Q68" si="0">SUM(M5:N5)</f>
        <v>1</v>
      </c>
      <c r="P5" s="90"/>
      <c r="Q5" s="90">
        <f t="shared" si="0"/>
        <v>1</v>
      </c>
      <c r="R5" s="90"/>
      <c r="S5" s="90">
        <f t="shared" ref="S5:Y68" si="1">SUM(Q5:R5)</f>
        <v>1</v>
      </c>
      <c r="T5" s="90"/>
      <c r="U5" s="90">
        <f t="shared" si="1"/>
        <v>1</v>
      </c>
      <c r="V5" s="90"/>
      <c r="W5" s="90">
        <f t="shared" si="1"/>
        <v>1</v>
      </c>
      <c r="X5" s="90"/>
      <c r="Y5" s="90">
        <f t="shared" si="1"/>
        <v>1</v>
      </c>
      <c r="Z5" s="90"/>
      <c r="AA5" s="90">
        <f t="shared" ref="AA5:AI67" si="2">SUM(Y5:Z5)</f>
        <v>1</v>
      </c>
      <c r="AB5" s="90"/>
      <c r="AC5" s="90">
        <f t="shared" si="2"/>
        <v>1</v>
      </c>
      <c r="AD5" s="90"/>
      <c r="AE5" s="90">
        <f t="shared" si="2"/>
        <v>1</v>
      </c>
      <c r="AF5" s="90"/>
      <c r="AG5" s="90">
        <f t="shared" si="2"/>
        <v>1</v>
      </c>
      <c r="AH5" s="90"/>
      <c r="AI5" s="90">
        <f t="shared" si="2"/>
        <v>1</v>
      </c>
      <c r="AJ5" s="90"/>
      <c r="AK5" s="90">
        <f>SUM(AI5:AJ5)</f>
        <v>1</v>
      </c>
    </row>
    <row r="6" spans="1:37" x14ac:dyDescent="0.2">
      <c r="A6" s="84" t="s">
        <v>461</v>
      </c>
      <c r="B6" s="90" t="s">
        <v>999</v>
      </c>
      <c r="C6" s="84" t="s">
        <v>478</v>
      </c>
      <c r="D6" s="90" t="s">
        <v>1772</v>
      </c>
      <c r="E6" s="84" t="s">
        <v>480</v>
      </c>
      <c r="F6" s="90" t="s">
        <v>1102</v>
      </c>
      <c r="G6" s="103" t="s">
        <v>2622</v>
      </c>
      <c r="H6" s="90" t="s">
        <v>38</v>
      </c>
      <c r="I6" s="84" t="s">
        <v>469</v>
      </c>
      <c r="J6" s="90" t="s">
        <v>1755</v>
      </c>
      <c r="K6" s="83" t="s">
        <v>2192</v>
      </c>
      <c r="L6" s="82"/>
      <c r="M6" s="90">
        <v>1</v>
      </c>
      <c r="N6" s="90"/>
      <c r="O6" s="90">
        <f t="shared" si="0"/>
        <v>1</v>
      </c>
      <c r="P6" s="90"/>
      <c r="Q6" s="90">
        <f t="shared" si="0"/>
        <v>1</v>
      </c>
      <c r="R6" s="90"/>
      <c r="S6" s="90">
        <f t="shared" si="1"/>
        <v>1</v>
      </c>
      <c r="T6" s="90"/>
      <c r="U6" s="90">
        <f t="shared" si="1"/>
        <v>1</v>
      </c>
      <c r="V6" s="90"/>
      <c r="W6" s="90">
        <f t="shared" si="1"/>
        <v>1</v>
      </c>
      <c r="X6" s="90"/>
      <c r="Y6" s="90">
        <f t="shared" si="1"/>
        <v>1</v>
      </c>
      <c r="Z6" s="90"/>
      <c r="AA6" s="90">
        <f t="shared" si="2"/>
        <v>1</v>
      </c>
      <c r="AB6" s="90"/>
      <c r="AC6" s="90">
        <f t="shared" si="2"/>
        <v>1</v>
      </c>
      <c r="AD6" s="90"/>
      <c r="AE6" s="90">
        <f t="shared" si="2"/>
        <v>1</v>
      </c>
      <c r="AF6" s="90"/>
      <c r="AG6" s="90">
        <f t="shared" si="2"/>
        <v>1</v>
      </c>
      <c r="AH6" s="90"/>
      <c r="AI6" s="90">
        <f t="shared" si="2"/>
        <v>1</v>
      </c>
      <c r="AJ6" s="90"/>
      <c r="AK6" s="90">
        <f t="shared" ref="AK6:AK7" si="3">SUM(AI6:AJ6)</f>
        <v>1</v>
      </c>
    </row>
    <row r="7" spans="1:37" x14ac:dyDescent="0.2">
      <c r="A7" s="84" t="s">
        <v>461</v>
      </c>
      <c r="B7" s="90" t="s">
        <v>999</v>
      </c>
      <c r="C7" s="84" t="s">
        <v>485</v>
      </c>
      <c r="D7" s="90" t="s">
        <v>61</v>
      </c>
      <c r="E7" s="84" t="s">
        <v>480</v>
      </c>
      <c r="F7" s="90" t="s">
        <v>1102</v>
      </c>
      <c r="G7" s="103" t="s">
        <v>2623</v>
      </c>
      <c r="H7" s="90" t="s">
        <v>24</v>
      </c>
      <c r="I7" s="84" t="s">
        <v>469</v>
      </c>
      <c r="J7" s="90" t="s">
        <v>1755</v>
      </c>
      <c r="K7" s="83" t="s">
        <v>2192</v>
      </c>
      <c r="L7" s="82"/>
      <c r="M7" s="90">
        <v>1</v>
      </c>
      <c r="N7" s="90"/>
      <c r="O7" s="90">
        <f t="shared" si="0"/>
        <v>1</v>
      </c>
      <c r="P7" s="90"/>
      <c r="Q7" s="90">
        <f t="shared" si="0"/>
        <v>1</v>
      </c>
      <c r="R7" s="90"/>
      <c r="S7" s="90">
        <f t="shared" si="1"/>
        <v>1</v>
      </c>
      <c r="T7" s="90"/>
      <c r="U7" s="90">
        <f t="shared" si="1"/>
        <v>1</v>
      </c>
      <c r="V7" s="90"/>
      <c r="W7" s="90">
        <f t="shared" si="1"/>
        <v>1</v>
      </c>
      <c r="X7" s="90"/>
      <c r="Y7" s="90">
        <f t="shared" si="1"/>
        <v>1</v>
      </c>
      <c r="Z7" s="90"/>
      <c r="AA7" s="90">
        <f t="shared" si="2"/>
        <v>1</v>
      </c>
      <c r="AB7" s="90"/>
      <c r="AC7" s="90">
        <f t="shared" si="2"/>
        <v>1</v>
      </c>
      <c r="AD7" s="90"/>
      <c r="AE7" s="90">
        <f t="shared" si="2"/>
        <v>1</v>
      </c>
      <c r="AF7" s="90"/>
      <c r="AG7" s="90">
        <f t="shared" si="2"/>
        <v>1</v>
      </c>
      <c r="AH7" s="90"/>
      <c r="AI7" s="90">
        <f t="shared" si="2"/>
        <v>1</v>
      </c>
      <c r="AJ7" s="90"/>
      <c r="AK7" s="90">
        <f t="shared" si="3"/>
        <v>1</v>
      </c>
    </row>
    <row r="8" spans="1:37" x14ac:dyDescent="0.2">
      <c r="A8" s="84" t="s">
        <v>461</v>
      </c>
      <c r="B8" s="90" t="s">
        <v>999</v>
      </c>
      <c r="C8" s="84" t="s">
        <v>491</v>
      </c>
      <c r="D8" s="90" t="s">
        <v>1775</v>
      </c>
      <c r="E8" s="84" t="s">
        <v>480</v>
      </c>
      <c r="F8" s="90" t="s">
        <v>1102</v>
      </c>
      <c r="G8" s="103" t="s">
        <v>2624</v>
      </c>
      <c r="H8" s="90" t="s">
        <v>53</v>
      </c>
      <c r="I8" s="84" t="s">
        <v>469</v>
      </c>
      <c r="J8" s="90" t="s">
        <v>1755</v>
      </c>
      <c r="K8" s="83" t="s">
        <v>2192</v>
      </c>
      <c r="L8" s="82"/>
      <c r="M8" s="90">
        <v>1</v>
      </c>
      <c r="N8" s="90"/>
      <c r="O8" s="90">
        <f t="shared" si="0"/>
        <v>1</v>
      </c>
      <c r="P8" s="90"/>
      <c r="Q8" s="90">
        <f t="shared" si="0"/>
        <v>1</v>
      </c>
      <c r="R8" s="90"/>
      <c r="S8" s="90">
        <f t="shared" si="1"/>
        <v>1</v>
      </c>
      <c r="T8" s="90"/>
      <c r="U8" s="90">
        <f t="shared" si="1"/>
        <v>1</v>
      </c>
      <c r="V8" s="90"/>
      <c r="W8" s="90">
        <f t="shared" si="1"/>
        <v>1</v>
      </c>
      <c r="X8" s="90"/>
      <c r="Y8" s="90">
        <f t="shared" si="1"/>
        <v>1</v>
      </c>
      <c r="Z8" s="90"/>
      <c r="AA8" s="90">
        <f t="shared" si="2"/>
        <v>1</v>
      </c>
      <c r="AB8" s="90"/>
      <c r="AC8" s="90">
        <f t="shared" si="2"/>
        <v>1</v>
      </c>
      <c r="AD8" s="90"/>
      <c r="AE8" s="90">
        <f t="shared" si="2"/>
        <v>1</v>
      </c>
      <c r="AF8" s="90"/>
      <c r="AG8" s="90">
        <f t="shared" si="2"/>
        <v>1</v>
      </c>
      <c r="AH8" s="90"/>
      <c r="AI8" s="90">
        <f t="shared" ref="AI8:AK67" si="4">SUM(AG8:AH8)</f>
        <v>1</v>
      </c>
      <c r="AJ8" s="90"/>
      <c r="AK8" s="90">
        <f t="shared" si="4"/>
        <v>1</v>
      </c>
    </row>
    <row r="9" spans="1:37" x14ac:dyDescent="0.2">
      <c r="A9" s="84" t="s">
        <v>461</v>
      </c>
      <c r="B9" s="90" t="s">
        <v>999</v>
      </c>
      <c r="C9" s="84" t="s">
        <v>496</v>
      </c>
      <c r="D9" s="90" t="s">
        <v>689</v>
      </c>
      <c r="E9" s="84" t="s">
        <v>480</v>
      </c>
      <c r="F9" s="90" t="s">
        <v>1102</v>
      </c>
      <c r="G9" s="103" t="s">
        <v>2625</v>
      </c>
      <c r="H9" s="90" t="s">
        <v>11</v>
      </c>
      <c r="I9" s="84" t="s">
        <v>469</v>
      </c>
      <c r="J9" s="90" t="s">
        <v>1755</v>
      </c>
      <c r="K9" s="83" t="s">
        <v>2192</v>
      </c>
      <c r="L9" s="82"/>
      <c r="M9" s="90">
        <v>1</v>
      </c>
      <c r="N9" s="90"/>
      <c r="O9" s="90">
        <f t="shared" si="0"/>
        <v>1</v>
      </c>
      <c r="P9" s="90"/>
      <c r="Q9" s="90">
        <f t="shared" si="0"/>
        <v>1</v>
      </c>
      <c r="R9" s="90"/>
      <c r="S9" s="90">
        <f t="shared" si="1"/>
        <v>1</v>
      </c>
      <c r="T9" s="90"/>
      <c r="U9" s="90">
        <f t="shared" si="1"/>
        <v>1</v>
      </c>
      <c r="V9" s="90"/>
      <c r="W9" s="90">
        <f t="shared" si="1"/>
        <v>1</v>
      </c>
      <c r="X9" s="90"/>
      <c r="Y9" s="90">
        <f t="shared" si="1"/>
        <v>1</v>
      </c>
      <c r="Z9" s="90"/>
      <c r="AA9" s="90">
        <f t="shared" si="2"/>
        <v>1</v>
      </c>
      <c r="AB9" s="90"/>
      <c r="AC9" s="90">
        <f t="shared" si="2"/>
        <v>1</v>
      </c>
      <c r="AD9" s="90"/>
      <c r="AE9" s="90">
        <f t="shared" si="2"/>
        <v>1</v>
      </c>
      <c r="AF9" s="90"/>
      <c r="AG9" s="90">
        <f t="shared" si="2"/>
        <v>1</v>
      </c>
      <c r="AH9" s="90"/>
      <c r="AI9" s="90">
        <f t="shared" si="4"/>
        <v>1</v>
      </c>
      <c r="AJ9" s="90"/>
      <c r="AK9" s="90">
        <f t="shared" si="4"/>
        <v>1</v>
      </c>
    </row>
    <row r="10" spans="1:37" x14ac:dyDescent="0.2">
      <c r="A10" s="84" t="s">
        <v>461</v>
      </c>
      <c r="B10" s="90" t="s">
        <v>999</v>
      </c>
      <c r="C10" s="84" t="s">
        <v>500</v>
      </c>
      <c r="D10" s="90" t="s">
        <v>1776</v>
      </c>
      <c r="E10" s="84" t="s">
        <v>480</v>
      </c>
      <c r="F10" s="90" t="s">
        <v>1102</v>
      </c>
      <c r="G10" s="103" t="s">
        <v>2626</v>
      </c>
      <c r="H10" s="90" t="s">
        <v>55</v>
      </c>
      <c r="I10" s="84" t="s">
        <v>469</v>
      </c>
      <c r="J10" s="90" t="s">
        <v>1755</v>
      </c>
      <c r="K10" s="83" t="s">
        <v>2192</v>
      </c>
      <c r="L10" s="82"/>
      <c r="M10" s="90">
        <v>1</v>
      </c>
      <c r="N10" s="90"/>
      <c r="O10" s="90">
        <f t="shared" si="0"/>
        <v>1</v>
      </c>
      <c r="P10" s="90"/>
      <c r="Q10" s="90">
        <f t="shared" si="0"/>
        <v>1</v>
      </c>
      <c r="R10" s="90"/>
      <c r="S10" s="90">
        <f t="shared" si="1"/>
        <v>1</v>
      </c>
      <c r="T10" s="90"/>
      <c r="U10" s="90">
        <f t="shared" si="1"/>
        <v>1</v>
      </c>
      <c r="V10" s="90"/>
      <c r="W10" s="90">
        <f t="shared" si="1"/>
        <v>1</v>
      </c>
      <c r="X10" s="90"/>
      <c r="Y10" s="90">
        <f t="shared" si="1"/>
        <v>1</v>
      </c>
      <c r="Z10" s="90"/>
      <c r="AA10" s="90">
        <f t="shared" si="2"/>
        <v>1</v>
      </c>
      <c r="AB10" s="90"/>
      <c r="AC10" s="90">
        <f t="shared" si="2"/>
        <v>1</v>
      </c>
      <c r="AD10" s="90"/>
      <c r="AE10" s="90">
        <f t="shared" si="2"/>
        <v>1</v>
      </c>
      <c r="AF10" s="90"/>
      <c r="AG10" s="90">
        <f t="shared" si="2"/>
        <v>1</v>
      </c>
      <c r="AH10" s="90"/>
      <c r="AI10" s="90">
        <f t="shared" si="4"/>
        <v>1</v>
      </c>
      <c r="AJ10" s="90"/>
      <c r="AK10" s="90">
        <f t="shared" si="4"/>
        <v>1</v>
      </c>
    </row>
    <row r="11" spans="1:37" x14ac:dyDescent="0.2">
      <c r="A11" s="84" t="s">
        <v>461</v>
      </c>
      <c r="B11" s="90" t="s">
        <v>999</v>
      </c>
      <c r="C11" s="84" t="s">
        <v>505</v>
      </c>
      <c r="D11" s="90" t="s">
        <v>1648</v>
      </c>
      <c r="E11" s="84" t="s">
        <v>480</v>
      </c>
      <c r="F11" s="90" t="s">
        <v>1102</v>
      </c>
      <c r="G11" s="103" t="s">
        <v>2627</v>
      </c>
      <c r="H11" s="90" t="s">
        <v>39</v>
      </c>
      <c r="I11" s="84" t="s">
        <v>469</v>
      </c>
      <c r="J11" s="90" t="s">
        <v>1755</v>
      </c>
      <c r="K11" s="83" t="s">
        <v>2192</v>
      </c>
      <c r="L11" s="82"/>
      <c r="M11" s="90">
        <v>3</v>
      </c>
      <c r="N11" s="90"/>
      <c r="O11" s="90">
        <f t="shared" si="0"/>
        <v>3</v>
      </c>
      <c r="P11" s="90"/>
      <c r="Q11" s="90">
        <f t="shared" si="0"/>
        <v>3</v>
      </c>
      <c r="R11" s="90"/>
      <c r="S11" s="90">
        <f t="shared" si="1"/>
        <v>3</v>
      </c>
      <c r="T11" s="90"/>
      <c r="U11" s="90">
        <f t="shared" si="1"/>
        <v>3</v>
      </c>
      <c r="V11" s="90"/>
      <c r="W11" s="90">
        <f t="shared" si="1"/>
        <v>3</v>
      </c>
      <c r="X11" s="90"/>
      <c r="Y11" s="90">
        <f t="shared" si="1"/>
        <v>3</v>
      </c>
      <c r="Z11" s="90"/>
      <c r="AA11" s="90">
        <f t="shared" si="2"/>
        <v>3</v>
      </c>
      <c r="AB11" s="90"/>
      <c r="AC11" s="90">
        <f t="shared" si="2"/>
        <v>3</v>
      </c>
      <c r="AD11" s="90"/>
      <c r="AE11" s="90">
        <f t="shared" si="2"/>
        <v>3</v>
      </c>
      <c r="AF11" s="90"/>
      <c r="AG11" s="90">
        <f t="shared" si="2"/>
        <v>3</v>
      </c>
      <c r="AH11" s="90"/>
      <c r="AI11" s="90">
        <f t="shared" si="4"/>
        <v>3</v>
      </c>
      <c r="AJ11" s="90"/>
      <c r="AK11" s="90">
        <f t="shared" si="4"/>
        <v>3</v>
      </c>
    </row>
    <row r="12" spans="1:37" x14ac:dyDescent="0.2">
      <c r="A12" s="84" t="s">
        <v>461</v>
      </c>
      <c r="B12" s="90" t="s">
        <v>999</v>
      </c>
      <c r="C12" s="84" t="s">
        <v>510</v>
      </c>
      <c r="D12" s="90" t="s">
        <v>794</v>
      </c>
      <c r="E12" s="84" t="s">
        <v>480</v>
      </c>
      <c r="F12" s="90" t="s">
        <v>1102</v>
      </c>
      <c r="G12" s="103" t="s">
        <v>44</v>
      </c>
      <c r="H12" s="90" t="s">
        <v>84</v>
      </c>
      <c r="I12" s="84" t="s">
        <v>469</v>
      </c>
      <c r="J12" s="90" t="s">
        <v>1755</v>
      </c>
      <c r="K12" s="83" t="s">
        <v>2192</v>
      </c>
      <c r="L12" s="82"/>
      <c r="M12" s="90">
        <v>1</v>
      </c>
      <c r="N12" s="90"/>
      <c r="O12" s="90">
        <f t="shared" si="0"/>
        <v>1</v>
      </c>
      <c r="P12" s="90"/>
      <c r="Q12" s="90">
        <f t="shared" si="0"/>
        <v>1</v>
      </c>
      <c r="R12" s="90"/>
      <c r="S12" s="90">
        <f t="shared" si="1"/>
        <v>1</v>
      </c>
      <c r="T12" s="90"/>
      <c r="U12" s="90">
        <f t="shared" si="1"/>
        <v>1</v>
      </c>
      <c r="V12" s="90"/>
      <c r="W12" s="90">
        <f t="shared" si="1"/>
        <v>1</v>
      </c>
      <c r="X12" s="90"/>
      <c r="Y12" s="90">
        <f t="shared" si="1"/>
        <v>1</v>
      </c>
      <c r="Z12" s="90"/>
      <c r="AA12" s="90">
        <f t="shared" si="2"/>
        <v>1</v>
      </c>
      <c r="AB12" s="90"/>
      <c r="AC12" s="90">
        <f t="shared" si="2"/>
        <v>1</v>
      </c>
      <c r="AD12" s="90"/>
      <c r="AE12" s="90">
        <f t="shared" si="2"/>
        <v>1</v>
      </c>
      <c r="AF12" s="90"/>
      <c r="AG12" s="90">
        <f t="shared" si="2"/>
        <v>1</v>
      </c>
      <c r="AH12" s="90"/>
      <c r="AI12" s="90">
        <f t="shared" si="4"/>
        <v>1</v>
      </c>
      <c r="AJ12" s="90"/>
      <c r="AK12" s="90">
        <f t="shared" si="4"/>
        <v>1</v>
      </c>
    </row>
    <row r="13" spans="1:37" x14ac:dyDescent="0.2">
      <c r="A13" s="84" t="s">
        <v>461</v>
      </c>
      <c r="B13" s="90" t="s">
        <v>999</v>
      </c>
      <c r="C13" s="84" t="s">
        <v>449</v>
      </c>
      <c r="D13" s="90" t="s">
        <v>912</v>
      </c>
      <c r="E13" s="84" t="s">
        <v>480</v>
      </c>
      <c r="F13" s="90" t="s">
        <v>1102</v>
      </c>
      <c r="G13" s="103" t="s">
        <v>2628</v>
      </c>
      <c r="H13" s="90" t="s">
        <v>95</v>
      </c>
      <c r="I13" s="84" t="s">
        <v>469</v>
      </c>
      <c r="J13" s="90" t="s">
        <v>1755</v>
      </c>
      <c r="K13" s="83" t="s">
        <v>2192</v>
      </c>
      <c r="L13" s="82"/>
      <c r="M13" s="90">
        <v>2</v>
      </c>
      <c r="N13" s="90"/>
      <c r="O13" s="90">
        <f t="shared" si="0"/>
        <v>2</v>
      </c>
      <c r="P13" s="90"/>
      <c r="Q13" s="90">
        <f t="shared" si="0"/>
        <v>2</v>
      </c>
      <c r="R13" s="90"/>
      <c r="S13" s="90">
        <f t="shared" si="1"/>
        <v>2</v>
      </c>
      <c r="T13" s="90"/>
      <c r="U13" s="90">
        <f t="shared" si="1"/>
        <v>2</v>
      </c>
      <c r="V13" s="90"/>
      <c r="W13" s="90">
        <f t="shared" si="1"/>
        <v>2</v>
      </c>
      <c r="X13" s="90"/>
      <c r="Y13" s="90">
        <f t="shared" si="1"/>
        <v>2</v>
      </c>
      <c r="Z13" s="90"/>
      <c r="AA13" s="90">
        <f t="shared" si="2"/>
        <v>2</v>
      </c>
      <c r="AB13" s="90"/>
      <c r="AC13" s="90">
        <f t="shared" si="2"/>
        <v>2</v>
      </c>
      <c r="AD13" s="90"/>
      <c r="AE13" s="90">
        <f t="shared" si="2"/>
        <v>2</v>
      </c>
      <c r="AF13" s="90"/>
      <c r="AG13" s="90">
        <f t="shared" si="2"/>
        <v>2</v>
      </c>
      <c r="AH13" s="90"/>
      <c r="AI13" s="90">
        <f t="shared" si="4"/>
        <v>2</v>
      </c>
      <c r="AJ13" s="90"/>
      <c r="AK13" s="90">
        <f t="shared" si="4"/>
        <v>2</v>
      </c>
    </row>
    <row r="14" spans="1:37" x14ac:dyDescent="0.2">
      <c r="A14" s="84" t="s">
        <v>461</v>
      </c>
      <c r="B14" s="90" t="s">
        <v>999</v>
      </c>
      <c r="C14" s="84" t="s">
        <v>19</v>
      </c>
      <c r="D14" s="90" t="s">
        <v>1777</v>
      </c>
      <c r="E14" s="84" t="s">
        <v>480</v>
      </c>
      <c r="F14" s="90" t="s">
        <v>1102</v>
      </c>
      <c r="G14" s="103" t="s">
        <v>2629</v>
      </c>
      <c r="H14" s="90" t="s">
        <v>104</v>
      </c>
      <c r="I14" s="84" t="s">
        <v>469</v>
      </c>
      <c r="J14" s="90" t="s">
        <v>1755</v>
      </c>
      <c r="K14" s="83" t="s">
        <v>2192</v>
      </c>
      <c r="L14" s="82"/>
      <c r="M14" s="90">
        <v>1</v>
      </c>
      <c r="N14" s="90"/>
      <c r="O14" s="90">
        <f t="shared" si="0"/>
        <v>1</v>
      </c>
      <c r="P14" s="90"/>
      <c r="Q14" s="90">
        <f t="shared" si="0"/>
        <v>1</v>
      </c>
      <c r="R14" s="90"/>
      <c r="S14" s="90">
        <f t="shared" si="1"/>
        <v>1</v>
      </c>
      <c r="T14" s="90"/>
      <c r="U14" s="90">
        <f t="shared" si="1"/>
        <v>1</v>
      </c>
      <c r="V14" s="90"/>
      <c r="W14" s="90">
        <f t="shared" si="1"/>
        <v>1</v>
      </c>
      <c r="X14" s="90"/>
      <c r="Y14" s="90">
        <f t="shared" si="1"/>
        <v>1</v>
      </c>
      <c r="Z14" s="90"/>
      <c r="AA14" s="90">
        <f t="shared" si="2"/>
        <v>1</v>
      </c>
      <c r="AB14" s="90"/>
      <c r="AC14" s="90">
        <f t="shared" si="2"/>
        <v>1</v>
      </c>
      <c r="AD14" s="90"/>
      <c r="AE14" s="90">
        <f t="shared" si="2"/>
        <v>1</v>
      </c>
      <c r="AF14" s="90"/>
      <c r="AG14" s="90">
        <f t="shared" si="2"/>
        <v>1</v>
      </c>
      <c r="AH14" s="90"/>
      <c r="AI14" s="90">
        <f t="shared" si="4"/>
        <v>1</v>
      </c>
      <c r="AJ14" s="90"/>
      <c r="AK14" s="90">
        <f t="shared" si="4"/>
        <v>1</v>
      </c>
    </row>
    <row r="15" spans="1:37" x14ac:dyDescent="0.2">
      <c r="A15" s="84" t="s">
        <v>461</v>
      </c>
      <c r="B15" s="90" t="s">
        <v>999</v>
      </c>
      <c r="C15" s="84" t="s">
        <v>514</v>
      </c>
      <c r="D15" s="90" t="s">
        <v>1609</v>
      </c>
      <c r="E15" s="84" t="s">
        <v>480</v>
      </c>
      <c r="F15" s="90" t="s">
        <v>1102</v>
      </c>
      <c r="G15" s="103" t="s">
        <v>2630</v>
      </c>
      <c r="H15" s="90" t="s">
        <v>109</v>
      </c>
      <c r="I15" s="84" t="s">
        <v>469</v>
      </c>
      <c r="J15" s="90" t="s">
        <v>1755</v>
      </c>
      <c r="K15" s="83" t="s">
        <v>2192</v>
      </c>
      <c r="L15" s="82"/>
      <c r="M15" s="90">
        <v>1</v>
      </c>
      <c r="N15" s="90"/>
      <c r="O15" s="90">
        <f t="shared" si="0"/>
        <v>1</v>
      </c>
      <c r="P15" s="90"/>
      <c r="Q15" s="90">
        <f t="shared" si="0"/>
        <v>1</v>
      </c>
      <c r="R15" s="90"/>
      <c r="S15" s="90">
        <f t="shared" si="1"/>
        <v>1</v>
      </c>
      <c r="T15" s="90"/>
      <c r="U15" s="90">
        <f t="shared" si="1"/>
        <v>1</v>
      </c>
      <c r="V15" s="90"/>
      <c r="W15" s="90">
        <f t="shared" si="1"/>
        <v>1</v>
      </c>
      <c r="X15" s="90"/>
      <c r="Y15" s="90">
        <f t="shared" si="1"/>
        <v>1</v>
      </c>
      <c r="Z15" s="90"/>
      <c r="AA15" s="90">
        <f t="shared" si="2"/>
        <v>1</v>
      </c>
      <c r="AB15" s="90"/>
      <c r="AC15" s="90">
        <f t="shared" si="2"/>
        <v>1</v>
      </c>
      <c r="AD15" s="90"/>
      <c r="AE15" s="90">
        <f t="shared" si="2"/>
        <v>1</v>
      </c>
      <c r="AF15" s="90"/>
      <c r="AG15" s="90">
        <f t="shared" si="2"/>
        <v>1</v>
      </c>
      <c r="AH15" s="90"/>
      <c r="AI15" s="90">
        <f t="shared" si="4"/>
        <v>1</v>
      </c>
      <c r="AJ15" s="90"/>
      <c r="AK15" s="90">
        <f t="shared" si="4"/>
        <v>1</v>
      </c>
    </row>
    <row r="16" spans="1:37" x14ac:dyDescent="0.2">
      <c r="A16" s="84" t="s">
        <v>461</v>
      </c>
      <c r="B16" s="90" t="s">
        <v>999</v>
      </c>
      <c r="C16" s="84" t="s">
        <v>518</v>
      </c>
      <c r="D16" s="90" t="s">
        <v>1597</v>
      </c>
      <c r="E16" s="84" t="s">
        <v>480</v>
      </c>
      <c r="F16" s="90" t="s">
        <v>1102</v>
      </c>
      <c r="G16" s="103" t="s">
        <v>283</v>
      </c>
      <c r="H16" s="90" t="s">
        <v>111</v>
      </c>
      <c r="I16" s="84" t="s">
        <v>469</v>
      </c>
      <c r="J16" s="90" t="s">
        <v>1755</v>
      </c>
      <c r="K16" s="83" t="s">
        <v>2192</v>
      </c>
      <c r="L16" s="82"/>
      <c r="M16" s="90">
        <v>3</v>
      </c>
      <c r="N16" s="90"/>
      <c r="O16" s="90">
        <f t="shared" si="0"/>
        <v>3</v>
      </c>
      <c r="P16" s="90"/>
      <c r="Q16" s="90">
        <f t="shared" si="0"/>
        <v>3</v>
      </c>
      <c r="R16" s="90"/>
      <c r="S16" s="90">
        <f t="shared" si="1"/>
        <v>3</v>
      </c>
      <c r="T16" s="90"/>
      <c r="U16" s="90">
        <f t="shared" si="1"/>
        <v>3</v>
      </c>
      <c r="V16" s="90"/>
      <c r="W16" s="90">
        <f t="shared" si="1"/>
        <v>3</v>
      </c>
      <c r="X16" s="90"/>
      <c r="Y16" s="90">
        <f t="shared" si="1"/>
        <v>3</v>
      </c>
      <c r="Z16" s="90"/>
      <c r="AA16" s="90">
        <f t="shared" si="2"/>
        <v>3</v>
      </c>
      <c r="AB16" s="90"/>
      <c r="AC16" s="90">
        <f t="shared" si="2"/>
        <v>3</v>
      </c>
      <c r="AD16" s="90"/>
      <c r="AE16" s="90">
        <f t="shared" si="2"/>
        <v>3</v>
      </c>
      <c r="AF16" s="90"/>
      <c r="AG16" s="90">
        <f t="shared" si="2"/>
        <v>3</v>
      </c>
      <c r="AH16" s="90"/>
      <c r="AI16" s="90">
        <f t="shared" si="4"/>
        <v>3</v>
      </c>
      <c r="AJ16" s="90"/>
      <c r="AK16" s="90">
        <f t="shared" si="4"/>
        <v>3</v>
      </c>
    </row>
    <row r="17" spans="1:37" x14ac:dyDescent="0.2">
      <c r="A17" s="84" t="s">
        <v>461</v>
      </c>
      <c r="B17" s="90" t="s">
        <v>999</v>
      </c>
      <c r="C17" s="84" t="s">
        <v>115</v>
      </c>
      <c r="D17" s="90" t="s">
        <v>1778</v>
      </c>
      <c r="E17" s="84" t="s">
        <v>480</v>
      </c>
      <c r="F17" s="90" t="s">
        <v>1102</v>
      </c>
      <c r="G17" s="103" t="s">
        <v>2633</v>
      </c>
      <c r="H17" s="90" t="s">
        <v>132</v>
      </c>
      <c r="I17" s="84" t="s">
        <v>469</v>
      </c>
      <c r="J17" s="90" t="s">
        <v>1755</v>
      </c>
      <c r="K17" s="83" t="s">
        <v>2192</v>
      </c>
      <c r="L17" s="82"/>
      <c r="M17" s="90">
        <v>3</v>
      </c>
      <c r="N17" s="90"/>
      <c r="O17" s="90">
        <f t="shared" si="0"/>
        <v>3</v>
      </c>
      <c r="P17" s="90"/>
      <c r="Q17" s="90">
        <f t="shared" si="0"/>
        <v>3</v>
      </c>
      <c r="R17" s="90"/>
      <c r="S17" s="90">
        <f t="shared" si="1"/>
        <v>3</v>
      </c>
      <c r="T17" s="90"/>
      <c r="U17" s="90">
        <f t="shared" si="1"/>
        <v>3</v>
      </c>
      <c r="V17" s="90"/>
      <c r="W17" s="90">
        <f t="shared" si="1"/>
        <v>3</v>
      </c>
      <c r="X17" s="90"/>
      <c r="Y17" s="90">
        <f t="shared" si="1"/>
        <v>3</v>
      </c>
      <c r="Z17" s="90"/>
      <c r="AA17" s="90">
        <f t="shared" si="2"/>
        <v>3</v>
      </c>
      <c r="AB17" s="90"/>
      <c r="AC17" s="90">
        <f t="shared" si="2"/>
        <v>3</v>
      </c>
      <c r="AD17" s="90"/>
      <c r="AE17" s="90">
        <f t="shared" si="2"/>
        <v>3</v>
      </c>
      <c r="AF17" s="90"/>
      <c r="AG17" s="90">
        <f t="shared" si="2"/>
        <v>3</v>
      </c>
      <c r="AH17" s="90"/>
      <c r="AI17" s="90">
        <f t="shared" si="4"/>
        <v>3</v>
      </c>
      <c r="AJ17" s="90"/>
      <c r="AK17" s="90">
        <f t="shared" si="4"/>
        <v>3</v>
      </c>
    </row>
    <row r="18" spans="1:37" x14ac:dyDescent="0.2">
      <c r="A18" s="84" t="s">
        <v>461</v>
      </c>
      <c r="B18" s="90" t="s">
        <v>999</v>
      </c>
      <c r="C18" s="84" t="s">
        <v>428</v>
      </c>
      <c r="D18" s="90" t="s">
        <v>1779</v>
      </c>
      <c r="E18" s="84" t="s">
        <v>480</v>
      </c>
      <c r="F18" s="90" t="s">
        <v>1102</v>
      </c>
      <c r="G18" s="103" t="s">
        <v>1604</v>
      </c>
      <c r="H18" s="90" t="s">
        <v>146</v>
      </c>
      <c r="I18" s="84" t="s">
        <v>469</v>
      </c>
      <c r="J18" s="90" t="s">
        <v>1755</v>
      </c>
      <c r="K18" s="83" t="s">
        <v>2192</v>
      </c>
      <c r="L18" s="82"/>
      <c r="M18" s="90">
        <v>0</v>
      </c>
      <c r="N18" s="90"/>
      <c r="O18" s="90">
        <f t="shared" si="0"/>
        <v>0</v>
      </c>
      <c r="P18" s="90"/>
      <c r="Q18" s="90">
        <f t="shared" si="0"/>
        <v>0</v>
      </c>
      <c r="R18" s="90"/>
      <c r="S18" s="90">
        <f t="shared" si="1"/>
        <v>0</v>
      </c>
      <c r="T18" s="90"/>
      <c r="U18" s="90">
        <f t="shared" si="1"/>
        <v>0</v>
      </c>
      <c r="V18" s="90"/>
      <c r="W18" s="90">
        <f t="shared" si="1"/>
        <v>0</v>
      </c>
      <c r="X18" s="90"/>
      <c r="Y18" s="90">
        <f t="shared" si="1"/>
        <v>0</v>
      </c>
      <c r="Z18" s="90"/>
      <c r="AA18" s="90">
        <f t="shared" si="2"/>
        <v>0</v>
      </c>
      <c r="AB18" s="90"/>
      <c r="AC18" s="90">
        <f t="shared" si="2"/>
        <v>0</v>
      </c>
      <c r="AD18" s="90"/>
      <c r="AE18" s="90">
        <f t="shared" si="2"/>
        <v>0</v>
      </c>
      <c r="AF18" s="90"/>
      <c r="AG18" s="90">
        <f t="shared" si="2"/>
        <v>0</v>
      </c>
      <c r="AH18" s="90"/>
      <c r="AI18" s="90">
        <f t="shared" si="4"/>
        <v>0</v>
      </c>
      <c r="AJ18" s="90"/>
      <c r="AK18" s="90">
        <f t="shared" si="4"/>
        <v>0</v>
      </c>
    </row>
    <row r="19" spans="1:37" x14ac:dyDescent="0.2">
      <c r="A19" s="84" t="s">
        <v>461</v>
      </c>
      <c r="B19" s="90" t="s">
        <v>999</v>
      </c>
      <c r="C19" s="84" t="s">
        <v>522</v>
      </c>
      <c r="D19" s="90" t="s">
        <v>1783</v>
      </c>
      <c r="E19" s="84" t="s">
        <v>480</v>
      </c>
      <c r="F19" s="90" t="s">
        <v>1102</v>
      </c>
      <c r="G19" s="103" t="s">
        <v>2635</v>
      </c>
      <c r="H19" s="90" t="s">
        <v>78</v>
      </c>
      <c r="I19" s="84" t="s">
        <v>469</v>
      </c>
      <c r="J19" s="90" t="s">
        <v>1755</v>
      </c>
      <c r="K19" s="83" t="s">
        <v>2192</v>
      </c>
      <c r="L19" s="82"/>
      <c r="M19" s="90">
        <v>3</v>
      </c>
      <c r="N19" s="90"/>
      <c r="O19" s="90">
        <f t="shared" si="0"/>
        <v>3</v>
      </c>
      <c r="P19" s="90"/>
      <c r="Q19" s="90">
        <f t="shared" si="0"/>
        <v>3</v>
      </c>
      <c r="R19" s="90"/>
      <c r="S19" s="90">
        <f t="shared" si="1"/>
        <v>3</v>
      </c>
      <c r="T19" s="90"/>
      <c r="U19" s="90">
        <f t="shared" si="1"/>
        <v>3</v>
      </c>
      <c r="V19" s="90"/>
      <c r="W19" s="90">
        <f t="shared" si="1"/>
        <v>3</v>
      </c>
      <c r="X19" s="90"/>
      <c r="Y19" s="90">
        <f t="shared" si="1"/>
        <v>3</v>
      </c>
      <c r="Z19" s="90"/>
      <c r="AA19" s="90">
        <f t="shared" si="2"/>
        <v>3</v>
      </c>
      <c r="AB19" s="90"/>
      <c r="AC19" s="90">
        <f t="shared" si="2"/>
        <v>3</v>
      </c>
      <c r="AD19" s="90"/>
      <c r="AE19" s="90">
        <f t="shared" si="2"/>
        <v>3</v>
      </c>
      <c r="AF19" s="90"/>
      <c r="AG19" s="90">
        <f t="shared" si="2"/>
        <v>3</v>
      </c>
      <c r="AH19" s="90"/>
      <c r="AI19" s="90">
        <f t="shared" si="4"/>
        <v>3</v>
      </c>
      <c r="AJ19" s="90"/>
      <c r="AK19" s="90">
        <f t="shared" si="4"/>
        <v>3</v>
      </c>
    </row>
    <row r="20" spans="1:37" x14ac:dyDescent="0.2">
      <c r="A20" s="84" t="s">
        <v>461</v>
      </c>
      <c r="B20" s="90" t="s">
        <v>999</v>
      </c>
      <c r="C20" s="84" t="s">
        <v>525</v>
      </c>
      <c r="D20" s="90" t="s">
        <v>1784</v>
      </c>
      <c r="E20" s="84" t="s">
        <v>480</v>
      </c>
      <c r="F20" s="90" t="s">
        <v>1102</v>
      </c>
      <c r="G20" s="103" t="s">
        <v>2326</v>
      </c>
      <c r="H20" s="90" t="s">
        <v>147</v>
      </c>
      <c r="I20" s="84" t="s">
        <v>469</v>
      </c>
      <c r="J20" s="90" t="s">
        <v>1755</v>
      </c>
      <c r="K20" s="83" t="s">
        <v>2192</v>
      </c>
      <c r="L20" s="82"/>
      <c r="M20" s="90">
        <v>6</v>
      </c>
      <c r="N20" s="90"/>
      <c r="O20" s="90">
        <f t="shared" si="0"/>
        <v>6</v>
      </c>
      <c r="P20" s="90"/>
      <c r="Q20" s="90">
        <f t="shared" si="0"/>
        <v>6</v>
      </c>
      <c r="R20" s="90"/>
      <c r="S20" s="90">
        <f t="shared" si="1"/>
        <v>6</v>
      </c>
      <c r="T20" s="90"/>
      <c r="U20" s="90">
        <f t="shared" si="1"/>
        <v>6</v>
      </c>
      <c r="V20" s="90"/>
      <c r="W20" s="90">
        <f t="shared" si="1"/>
        <v>6</v>
      </c>
      <c r="X20" s="90"/>
      <c r="Y20" s="90">
        <f t="shared" si="1"/>
        <v>6</v>
      </c>
      <c r="Z20" s="90"/>
      <c r="AA20" s="90">
        <f t="shared" si="2"/>
        <v>6</v>
      </c>
      <c r="AB20" s="90"/>
      <c r="AC20" s="90">
        <f t="shared" si="2"/>
        <v>6</v>
      </c>
      <c r="AD20" s="90"/>
      <c r="AE20" s="90">
        <f t="shared" si="2"/>
        <v>6</v>
      </c>
      <c r="AF20" s="90"/>
      <c r="AG20" s="90">
        <f t="shared" si="2"/>
        <v>6</v>
      </c>
      <c r="AH20" s="90"/>
      <c r="AI20" s="90">
        <f t="shared" si="4"/>
        <v>6</v>
      </c>
      <c r="AJ20" s="90"/>
      <c r="AK20" s="90">
        <f t="shared" si="4"/>
        <v>6</v>
      </c>
    </row>
    <row r="21" spans="1:37" x14ac:dyDescent="0.2">
      <c r="A21" s="84" t="s">
        <v>461</v>
      </c>
      <c r="B21" s="90" t="s">
        <v>999</v>
      </c>
      <c r="C21" s="84" t="s">
        <v>289</v>
      </c>
      <c r="D21" s="90" t="s">
        <v>921</v>
      </c>
      <c r="E21" s="84" t="s">
        <v>480</v>
      </c>
      <c r="F21" s="90" t="s">
        <v>1102</v>
      </c>
      <c r="G21" s="103" t="s">
        <v>2636</v>
      </c>
      <c r="H21" s="90" t="s">
        <v>153</v>
      </c>
      <c r="I21" s="84" t="s">
        <v>469</v>
      </c>
      <c r="J21" s="90" t="s">
        <v>1755</v>
      </c>
      <c r="K21" s="83" t="s">
        <v>2192</v>
      </c>
      <c r="L21" s="82"/>
      <c r="M21" s="90">
        <v>2</v>
      </c>
      <c r="N21" s="90"/>
      <c r="O21" s="90">
        <f t="shared" si="0"/>
        <v>2</v>
      </c>
      <c r="P21" s="90"/>
      <c r="Q21" s="90">
        <f t="shared" si="0"/>
        <v>2</v>
      </c>
      <c r="R21" s="90"/>
      <c r="S21" s="90">
        <f t="shared" si="1"/>
        <v>2</v>
      </c>
      <c r="T21" s="90">
        <v>-1</v>
      </c>
      <c r="U21" s="90">
        <f t="shared" si="1"/>
        <v>1</v>
      </c>
      <c r="V21" s="90"/>
      <c r="W21" s="90">
        <f t="shared" si="1"/>
        <v>1</v>
      </c>
      <c r="X21" s="90"/>
      <c r="Y21" s="90">
        <f t="shared" si="1"/>
        <v>1</v>
      </c>
      <c r="Z21" s="90"/>
      <c r="AA21" s="90">
        <f t="shared" si="2"/>
        <v>1</v>
      </c>
      <c r="AB21" s="90"/>
      <c r="AC21" s="90">
        <f t="shared" si="2"/>
        <v>1</v>
      </c>
      <c r="AD21" s="90"/>
      <c r="AE21" s="90">
        <f t="shared" si="2"/>
        <v>1</v>
      </c>
      <c r="AF21" s="90"/>
      <c r="AG21" s="90">
        <f t="shared" si="2"/>
        <v>1</v>
      </c>
      <c r="AH21" s="90"/>
      <c r="AI21" s="90">
        <f t="shared" si="4"/>
        <v>1</v>
      </c>
      <c r="AJ21" s="90"/>
      <c r="AK21" s="90">
        <f t="shared" si="4"/>
        <v>1</v>
      </c>
    </row>
    <row r="22" spans="1:37" x14ac:dyDescent="0.2">
      <c r="A22" s="84" t="s">
        <v>461</v>
      </c>
      <c r="B22" s="90" t="s">
        <v>999</v>
      </c>
      <c r="C22" s="84" t="s">
        <v>346</v>
      </c>
      <c r="D22" s="90" t="s">
        <v>1786</v>
      </c>
      <c r="E22" s="84" t="s">
        <v>480</v>
      </c>
      <c r="F22" s="90" t="s">
        <v>1102</v>
      </c>
      <c r="G22" s="103" t="s">
        <v>1193</v>
      </c>
      <c r="H22" s="90" t="s">
        <v>165</v>
      </c>
      <c r="I22" s="84" t="s">
        <v>469</v>
      </c>
      <c r="J22" s="90" t="s">
        <v>1755</v>
      </c>
      <c r="K22" s="83" t="s">
        <v>2192</v>
      </c>
      <c r="L22" s="82"/>
      <c r="M22" s="90">
        <v>1</v>
      </c>
      <c r="N22" s="90"/>
      <c r="O22" s="90">
        <f t="shared" si="0"/>
        <v>1</v>
      </c>
      <c r="P22" s="90"/>
      <c r="Q22" s="90">
        <f t="shared" si="0"/>
        <v>1</v>
      </c>
      <c r="R22" s="90"/>
      <c r="S22" s="90">
        <f t="shared" si="1"/>
        <v>1</v>
      </c>
      <c r="T22" s="90"/>
      <c r="U22" s="90">
        <f t="shared" si="1"/>
        <v>1</v>
      </c>
      <c r="V22" s="90"/>
      <c r="W22" s="90">
        <f t="shared" si="1"/>
        <v>1</v>
      </c>
      <c r="X22" s="90"/>
      <c r="Y22" s="90">
        <f t="shared" si="1"/>
        <v>1</v>
      </c>
      <c r="Z22" s="90"/>
      <c r="AA22" s="90">
        <f t="shared" si="2"/>
        <v>1</v>
      </c>
      <c r="AB22" s="90"/>
      <c r="AC22" s="90">
        <f t="shared" si="2"/>
        <v>1</v>
      </c>
      <c r="AD22" s="90"/>
      <c r="AE22" s="90">
        <f t="shared" si="2"/>
        <v>1</v>
      </c>
      <c r="AF22" s="90"/>
      <c r="AG22" s="90">
        <f t="shared" si="2"/>
        <v>1</v>
      </c>
      <c r="AH22" s="90"/>
      <c r="AI22" s="90">
        <f t="shared" si="4"/>
        <v>1</v>
      </c>
      <c r="AJ22" s="90"/>
      <c r="AK22" s="90">
        <f t="shared" si="4"/>
        <v>1</v>
      </c>
    </row>
    <row r="23" spans="1:37" x14ac:dyDescent="0.2">
      <c r="A23" s="84" t="s">
        <v>461</v>
      </c>
      <c r="B23" s="90" t="s">
        <v>999</v>
      </c>
      <c r="C23" s="84" t="s">
        <v>533</v>
      </c>
      <c r="D23" s="90" t="s">
        <v>976</v>
      </c>
      <c r="E23" s="84" t="s">
        <v>480</v>
      </c>
      <c r="F23" s="90" t="s">
        <v>1102</v>
      </c>
      <c r="G23" s="103" t="s">
        <v>1840</v>
      </c>
      <c r="H23" s="90" t="s">
        <v>129</v>
      </c>
      <c r="I23" s="84" t="s">
        <v>469</v>
      </c>
      <c r="J23" s="90" t="s">
        <v>1755</v>
      </c>
      <c r="K23" s="83" t="s">
        <v>2192</v>
      </c>
      <c r="L23" s="82"/>
      <c r="M23" s="90">
        <v>5</v>
      </c>
      <c r="N23" s="90"/>
      <c r="O23" s="90">
        <f t="shared" si="0"/>
        <v>5</v>
      </c>
      <c r="P23" s="90"/>
      <c r="Q23" s="90">
        <f t="shared" si="0"/>
        <v>5</v>
      </c>
      <c r="R23" s="90"/>
      <c r="S23" s="90">
        <f t="shared" si="1"/>
        <v>5</v>
      </c>
      <c r="T23" s="90"/>
      <c r="U23" s="90">
        <f t="shared" si="1"/>
        <v>5</v>
      </c>
      <c r="V23" s="90"/>
      <c r="W23" s="90">
        <f t="shared" si="1"/>
        <v>5</v>
      </c>
      <c r="X23" s="90"/>
      <c r="Y23" s="90">
        <f t="shared" si="1"/>
        <v>5</v>
      </c>
      <c r="Z23" s="90"/>
      <c r="AA23" s="90">
        <f t="shared" si="2"/>
        <v>5</v>
      </c>
      <c r="AB23" s="90"/>
      <c r="AC23" s="90">
        <f t="shared" si="2"/>
        <v>5</v>
      </c>
      <c r="AD23" s="90"/>
      <c r="AE23" s="90">
        <f t="shared" si="2"/>
        <v>5</v>
      </c>
      <c r="AF23" s="90"/>
      <c r="AG23" s="90">
        <f t="shared" si="2"/>
        <v>5</v>
      </c>
      <c r="AH23" s="90"/>
      <c r="AI23" s="90">
        <f t="shared" si="4"/>
        <v>5</v>
      </c>
      <c r="AJ23" s="90"/>
      <c r="AK23" s="90">
        <f t="shared" si="4"/>
        <v>5</v>
      </c>
    </row>
    <row r="24" spans="1:37" x14ac:dyDescent="0.2">
      <c r="A24" s="84" t="s">
        <v>461</v>
      </c>
      <c r="B24" s="90" t="s">
        <v>999</v>
      </c>
      <c r="C24" s="84" t="s">
        <v>534</v>
      </c>
      <c r="D24" s="90" t="s">
        <v>1787</v>
      </c>
      <c r="E24" s="84" t="s">
        <v>480</v>
      </c>
      <c r="F24" s="90" t="s">
        <v>1102</v>
      </c>
      <c r="G24" s="103" t="s">
        <v>1331</v>
      </c>
      <c r="H24" s="90" t="s">
        <v>154</v>
      </c>
      <c r="I24" s="84" t="s">
        <v>469</v>
      </c>
      <c r="J24" s="90" t="s">
        <v>1755</v>
      </c>
      <c r="K24" s="83" t="s">
        <v>2192</v>
      </c>
      <c r="L24" s="82"/>
      <c r="M24" s="90">
        <v>4</v>
      </c>
      <c r="N24" s="90"/>
      <c r="O24" s="90">
        <f t="shared" si="0"/>
        <v>4</v>
      </c>
      <c r="P24" s="90"/>
      <c r="Q24" s="90">
        <f t="shared" si="0"/>
        <v>4</v>
      </c>
      <c r="R24" s="90"/>
      <c r="S24" s="90">
        <f t="shared" si="1"/>
        <v>4</v>
      </c>
      <c r="T24" s="90"/>
      <c r="U24" s="90">
        <f t="shared" si="1"/>
        <v>4</v>
      </c>
      <c r="V24" s="90"/>
      <c r="W24" s="90">
        <f t="shared" si="1"/>
        <v>4</v>
      </c>
      <c r="X24" s="90"/>
      <c r="Y24" s="90">
        <f t="shared" si="1"/>
        <v>4</v>
      </c>
      <c r="Z24" s="90"/>
      <c r="AA24" s="90">
        <f t="shared" si="2"/>
        <v>4</v>
      </c>
      <c r="AB24" s="90"/>
      <c r="AC24" s="90">
        <f t="shared" si="2"/>
        <v>4</v>
      </c>
      <c r="AD24" s="90"/>
      <c r="AE24" s="90">
        <f t="shared" si="2"/>
        <v>4</v>
      </c>
      <c r="AF24" s="90"/>
      <c r="AG24" s="90">
        <f t="shared" si="2"/>
        <v>4</v>
      </c>
      <c r="AH24" s="90"/>
      <c r="AI24" s="90">
        <f t="shared" si="4"/>
        <v>4</v>
      </c>
      <c r="AJ24" s="90"/>
      <c r="AK24" s="90">
        <f t="shared" si="4"/>
        <v>4</v>
      </c>
    </row>
    <row r="25" spans="1:37" x14ac:dyDescent="0.2">
      <c r="A25" s="84" t="s">
        <v>461</v>
      </c>
      <c r="B25" s="90" t="s">
        <v>999</v>
      </c>
      <c r="C25" s="84" t="s">
        <v>374</v>
      </c>
      <c r="D25" s="90" t="s">
        <v>1790</v>
      </c>
      <c r="E25" s="84" t="s">
        <v>480</v>
      </c>
      <c r="F25" s="90" t="s">
        <v>1102</v>
      </c>
      <c r="G25" s="103" t="s">
        <v>2637</v>
      </c>
      <c r="H25" s="90" t="s">
        <v>175</v>
      </c>
      <c r="I25" s="84" t="s">
        <v>469</v>
      </c>
      <c r="J25" s="90" t="s">
        <v>1755</v>
      </c>
      <c r="K25" s="83" t="s">
        <v>2192</v>
      </c>
      <c r="L25" s="82"/>
      <c r="M25" s="90">
        <v>45</v>
      </c>
      <c r="N25" s="90"/>
      <c r="O25" s="90">
        <f t="shared" si="0"/>
        <v>45</v>
      </c>
      <c r="P25" s="90"/>
      <c r="Q25" s="90">
        <f t="shared" si="0"/>
        <v>45</v>
      </c>
      <c r="R25" s="90"/>
      <c r="S25" s="90">
        <f t="shared" si="1"/>
        <v>45</v>
      </c>
      <c r="T25" s="90"/>
      <c r="U25" s="90">
        <f t="shared" si="1"/>
        <v>45</v>
      </c>
      <c r="V25" s="90"/>
      <c r="W25" s="90">
        <f t="shared" si="1"/>
        <v>45</v>
      </c>
      <c r="X25" s="90"/>
      <c r="Y25" s="90">
        <f t="shared" si="1"/>
        <v>45</v>
      </c>
      <c r="Z25" s="90"/>
      <c r="AA25" s="90">
        <f t="shared" si="2"/>
        <v>45</v>
      </c>
      <c r="AB25" s="90"/>
      <c r="AC25" s="90">
        <f t="shared" si="2"/>
        <v>45</v>
      </c>
      <c r="AD25" s="90"/>
      <c r="AE25" s="90">
        <f t="shared" si="2"/>
        <v>45</v>
      </c>
      <c r="AF25" s="90"/>
      <c r="AG25" s="90">
        <f t="shared" si="2"/>
        <v>45</v>
      </c>
      <c r="AH25" s="90"/>
      <c r="AI25" s="90">
        <f t="shared" si="4"/>
        <v>45</v>
      </c>
      <c r="AJ25" s="90"/>
      <c r="AK25" s="90">
        <f t="shared" si="4"/>
        <v>45</v>
      </c>
    </row>
    <row r="26" spans="1:37" x14ac:dyDescent="0.2">
      <c r="A26" s="84" t="s">
        <v>461</v>
      </c>
      <c r="B26" s="90" t="s">
        <v>999</v>
      </c>
      <c r="C26" s="84" t="s">
        <v>538</v>
      </c>
      <c r="D26" s="90" t="s">
        <v>1792</v>
      </c>
      <c r="E26" s="84" t="s">
        <v>480</v>
      </c>
      <c r="F26" s="90" t="s">
        <v>1102</v>
      </c>
      <c r="G26" s="103" t="s">
        <v>2296</v>
      </c>
      <c r="H26" s="90" t="s">
        <v>178</v>
      </c>
      <c r="I26" s="84" t="s">
        <v>469</v>
      </c>
      <c r="J26" s="90" t="s">
        <v>1755</v>
      </c>
      <c r="K26" s="83" t="s">
        <v>2192</v>
      </c>
      <c r="L26" s="82"/>
      <c r="M26" s="90">
        <v>1</v>
      </c>
      <c r="N26" s="90"/>
      <c r="O26" s="90">
        <f t="shared" si="0"/>
        <v>1</v>
      </c>
      <c r="P26" s="90"/>
      <c r="Q26" s="90">
        <f t="shared" si="0"/>
        <v>1</v>
      </c>
      <c r="R26" s="90"/>
      <c r="S26" s="90">
        <f t="shared" si="1"/>
        <v>1</v>
      </c>
      <c r="T26" s="90"/>
      <c r="U26" s="90">
        <f t="shared" si="1"/>
        <v>1</v>
      </c>
      <c r="V26" s="90"/>
      <c r="W26" s="90">
        <f t="shared" si="1"/>
        <v>1</v>
      </c>
      <c r="X26" s="90"/>
      <c r="Y26" s="90">
        <f t="shared" si="1"/>
        <v>1</v>
      </c>
      <c r="Z26" s="90"/>
      <c r="AA26" s="90">
        <f t="shared" si="2"/>
        <v>1</v>
      </c>
      <c r="AB26" s="90"/>
      <c r="AC26" s="90">
        <f t="shared" si="2"/>
        <v>1</v>
      </c>
      <c r="AD26" s="90"/>
      <c r="AE26" s="90">
        <f t="shared" si="2"/>
        <v>1</v>
      </c>
      <c r="AF26" s="90"/>
      <c r="AG26" s="90">
        <f t="shared" si="2"/>
        <v>1</v>
      </c>
      <c r="AH26" s="90"/>
      <c r="AI26" s="90">
        <f t="shared" si="4"/>
        <v>1</v>
      </c>
      <c r="AJ26" s="90"/>
      <c r="AK26" s="90">
        <f t="shared" si="4"/>
        <v>1</v>
      </c>
    </row>
    <row r="27" spans="1:37" x14ac:dyDescent="0.2">
      <c r="A27" s="84" t="s">
        <v>461</v>
      </c>
      <c r="B27" s="90" t="s">
        <v>999</v>
      </c>
      <c r="C27" s="84" t="s">
        <v>543</v>
      </c>
      <c r="D27" s="90" t="s">
        <v>1794</v>
      </c>
      <c r="E27" s="84" t="s">
        <v>480</v>
      </c>
      <c r="F27" s="90" t="s">
        <v>1102</v>
      </c>
      <c r="G27" s="103" t="s">
        <v>2638</v>
      </c>
      <c r="H27" s="90" t="s">
        <v>152</v>
      </c>
      <c r="I27" s="84" t="s">
        <v>469</v>
      </c>
      <c r="J27" s="90" t="s">
        <v>1755</v>
      </c>
      <c r="K27" s="83" t="s">
        <v>2192</v>
      </c>
      <c r="L27" s="82"/>
      <c r="M27" s="90">
        <v>13</v>
      </c>
      <c r="N27" s="90"/>
      <c r="O27" s="90">
        <f t="shared" si="0"/>
        <v>13</v>
      </c>
      <c r="P27" s="90"/>
      <c r="Q27" s="90">
        <f t="shared" si="0"/>
        <v>13</v>
      </c>
      <c r="R27" s="90"/>
      <c r="S27" s="90">
        <f t="shared" si="1"/>
        <v>13</v>
      </c>
      <c r="T27" s="90"/>
      <c r="U27" s="90">
        <f t="shared" si="1"/>
        <v>13</v>
      </c>
      <c r="V27" s="90"/>
      <c r="W27" s="90">
        <f t="shared" si="1"/>
        <v>13</v>
      </c>
      <c r="X27" s="90"/>
      <c r="Y27" s="90">
        <f t="shared" si="1"/>
        <v>13</v>
      </c>
      <c r="Z27" s="90"/>
      <c r="AA27" s="90">
        <f t="shared" si="2"/>
        <v>13</v>
      </c>
      <c r="AB27" s="90"/>
      <c r="AC27" s="90">
        <f t="shared" si="2"/>
        <v>13</v>
      </c>
      <c r="AD27" s="90"/>
      <c r="AE27" s="90">
        <f t="shared" si="2"/>
        <v>13</v>
      </c>
      <c r="AF27" s="90"/>
      <c r="AG27" s="90">
        <f t="shared" si="2"/>
        <v>13</v>
      </c>
      <c r="AH27" s="90"/>
      <c r="AI27" s="90">
        <f t="shared" si="4"/>
        <v>13</v>
      </c>
      <c r="AJ27" s="90"/>
      <c r="AK27" s="90">
        <f t="shared" si="4"/>
        <v>13</v>
      </c>
    </row>
    <row r="28" spans="1:37" x14ac:dyDescent="0.2">
      <c r="A28" s="84" t="s">
        <v>461</v>
      </c>
      <c r="B28" s="90" t="s">
        <v>999</v>
      </c>
      <c r="C28" s="84" t="s">
        <v>547</v>
      </c>
      <c r="D28" s="90" t="s">
        <v>1795</v>
      </c>
      <c r="E28" s="84" t="s">
        <v>480</v>
      </c>
      <c r="F28" s="90" t="s">
        <v>1102</v>
      </c>
      <c r="G28" s="103" t="s">
        <v>2639</v>
      </c>
      <c r="H28" s="90" t="s">
        <v>179</v>
      </c>
      <c r="I28" s="84" t="s">
        <v>469</v>
      </c>
      <c r="J28" s="90" t="s">
        <v>1755</v>
      </c>
      <c r="K28" s="83" t="s">
        <v>2192</v>
      </c>
      <c r="L28" s="82"/>
      <c r="M28" s="90">
        <v>26</v>
      </c>
      <c r="N28" s="90"/>
      <c r="O28" s="90">
        <f t="shared" si="0"/>
        <v>26</v>
      </c>
      <c r="P28" s="90"/>
      <c r="Q28" s="90">
        <f t="shared" si="0"/>
        <v>26</v>
      </c>
      <c r="R28" s="90"/>
      <c r="S28" s="90">
        <f t="shared" si="1"/>
        <v>26</v>
      </c>
      <c r="T28" s="90"/>
      <c r="U28" s="90">
        <f t="shared" si="1"/>
        <v>26</v>
      </c>
      <c r="V28" s="90"/>
      <c r="W28" s="90">
        <f t="shared" si="1"/>
        <v>26</v>
      </c>
      <c r="X28" s="90">
        <v>0</v>
      </c>
      <c r="Y28" s="90">
        <f t="shared" si="1"/>
        <v>26</v>
      </c>
      <c r="Z28" s="90">
        <v>-1</v>
      </c>
      <c r="AA28" s="90">
        <f t="shared" si="2"/>
        <v>25</v>
      </c>
      <c r="AB28" s="90"/>
      <c r="AC28" s="90">
        <f t="shared" si="2"/>
        <v>25</v>
      </c>
      <c r="AD28" s="90"/>
      <c r="AE28" s="90">
        <f t="shared" si="2"/>
        <v>25</v>
      </c>
      <c r="AF28" s="90"/>
      <c r="AG28" s="90">
        <f t="shared" si="2"/>
        <v>25</v>
      </c>
      <c r="AH28" s="90"/>
      <c r="AI28" s="90">
        <f t="shared" si="4"/>
        <v>25</v>
      </c>
      <c r="AJ28" s="90"/>
      <c r="AK28" s="90">
        <f t="shared" si="4"/>
        <v>25</v>
      </c>
    </row>
    <row r="29" spans="1:37" x14ac:dyDescent="0.2">
      <c r="A29" s="84" t="s">
        <v>461</v>
      </c>
      <c r="B29" s="90" t="s">
        <v>999</v>
      </c>
      <c r="C29" s="84" t="s">
        <v>547</v>
      </c>
      <c r="D29" s="90" t="s">
        <v>1795</v>
      </c>
      <c r="E29" s="84" t="s">
        <v>551</v>
      </c>
      <c r="F29" s="90" t="s">
        <v>2190</v>
      </c>
      <c r="G29" s="103" t="s">
        <v>936</v>
      </c>
      <c r="H29" s="90" t="s">
        <v>184</v>
      </c>
      <c r="I29" s="84" t="s">
        <v>469</v>
      </c>
      <c r="J29" s="90" t="s">
        <v>1755</v>
      </c>
      <c r="K29" s="83" t="s">
        <v>2192</v>
      </c>
      <c r="L29" s="82"/>
      <c r="M29" s="90">
        <v>15</v>
      </c>
      <c r="N29" s="90"/>
      <c r="O29" s="90">
        <f t="shared" si="0"/>
        <v>15</v>
      </c>
      <c r="P29" s="90"/>
      <c r="Q29" s="90">
        <f t="shared" si="0"/>
        <v>15</v>
      </c>
      <c r="R29" s="90"/>
      <c r="S29" s="90">
        <f t="shared" si="1"/>
        <v>15</v>
      </c>
      <c r="T29" s="90"/>
      <c r="U29" s="90">
        <f t="shared" si="1"/>
        <v>15</v>
      </c>
      <c r="V29" s="90"/>
      <c r="W29" s="90">
        <f t="shared" si="1"/>
        <v>15</v>
      </c>
      <c r="X29" s="90"/>
      <c r="Y29" s="90">
        <f t="shared" si="1"/>
        <v>15</v>
      </c>
      <c r="Z29" s="90"/>
      <c r="AA29" s="90">
        <f t="shared" si="2"/>
        <v>15</v>
      </c>
      <c r="AB29" s="90"/>
      <c r="AC29" s="90">
        <f t="shared" si="2"/>
        <v>15</v>
      </c>
      <c r="AD29" s="90"/>
      <c r="AE29" s="90">
        <f t="shared" si="2"/>
        <v>15</v>
      </c>
      <c r="AF29" s="90"/>
      <c r="AG29" s="90">
        <f t="shared" si="2"/>
        <v>15</v>
      </c>
      <c r="AH29" s="90"/>
      <c r="AI29" s="90">
        <f t="shared" si="4"/>
        <v>15</v>
      </c>
      <c r="AJ29" s="90"/>
      <c r="AK29" s="90">
        <f t="shared" si="4"/>
        <v>15</v>
      </c>
    </row>
    <row r="30" spans="1:37" x14ac:dyDescent="0.2">
      <c r="A30" s="84" t="s">
        <v>461</v>
      </c>
      <c r="B30" s="90" t="s">
        <v>999</v>
      </c>
      <c r="C30" s="84" t="s">
        <v>181</v>
      </c>
      <c r="D30" s="90" t="s">
        <v>1306</v>
      </c>
      <c r="E30" s="84" t="s">
        <v>480</v>
      </c>
      <c r="F30" s="90" t="s">
        <v>1102</v>
      </c>
      <c r="G30" s="103" t="s">
        <v>134</v>
      </c>
      <c r="H30" s="90" t="s">
        <v>187</v>
      </c>
      <c r="I30" s="84" t="s">
        <v>469</v>
      </c>
      <c r="J30" s="90" t="s">
        <v>1755</v>
      </c>
      <c r="K30" s="83" t="s">
        <v>2192</v>
      </c>
      <c r="L30" s="82"/>
      <c r="M30" s="90">
        <v>2</v>
      </c>
      <c r="N30" s="90"/>
      <c r="O30" s="90">
        <f t="shared" si="0"/>
        <v>2</v>
      </c>
      <c r="P30" s="90"/>
      <c r="Q30" s="90">
        <f t="shared" si="0"/>
        <v>2</v>
      </c>
      <c r="R30" s="90"/>
      <c r="S30" s="90">
        <f t="shared" si="1"/>
        <v>2</v>
      </c>
      <c r="T30" s="90"/>
      <c r="U30" s="90">
        <f t="shared" si="1"/>
        <v>2</v>
      </c>
      <c r="V30" s="90"/>
      <c r="W30" s="90">
        <f t="shared" si="1"/>
        <v>2</v>
      </c>
      <c r="X30" s="90"/>
      <c r="Y30" s="90">
        <f t="shared" si="1"/>
        <v>2</v>
      </c>
      <c r="Z30" s="90"/>
      <c r="AA30" s="90">
        <f t="shared" si="2"/>
        <v>2</v>
      </c>
      <c r="AB30" s="90"/>
      <c r="AC30" s="90">
        <f t="shared" si="2"/>
        <v>2</v>
      </c>
      <c r="AD30" s="90"/>
      <c r="AE30" s="90">
        <f t="shared" si="2"/>
        <v>2</v>
      </c>
      <c r="AF30" s="90"/>
      <c r="AG30" s="90">
        <f t="shared" si="2"/>
        <v>2</v>
      </c>
      <c r="AH30" s="90"/>
      <c r="AI30" s="90">
        <f t="shared" si="4"/>
        <v>2</v>
      </c>
      <c r="AJ30" s="90"/>
      <c r="AK30" s="90">
        <f t="shared" si="4"/>
        <v>2</v>
      </c>
    </row>
    <row r="31" spans="1:37" x14ac:dyDescent="0.2">
      <c r="A31" s="84" t="s">
        <v>461</v>
      </c>
      <c r="B31" s="90" t="s">
        <v>999</v>
      </c>
      <c r="C31" s="84" t="s">
        <v>552</v>
      </c>
      <c r="D31" s="90" t="s">
        <v>603</v>
      </c>
      <c r="E31" s="84" t="s">
        <v>480</v>
      </c>
      <c r="F31" s="90" t="s">
        <v>1102</v>
      </c>
      <c r="G31" s="103" t="s">
        <v>419</v>
      </c>
      <c r="H31" s="90" t="s">
        <v>195</v>
      </c>
      <c r="I31" s="84" t="s">
        <v>469</v>
      </c>
      <c r="J31" s="90" t="s">
        <v>1755</v>
      </c>
      <c r="K31" s="83" t="s">
        <v>2192</v>
      </c>
      <c r="L31" s="82"/>
      <c r="M31" s="90">
        <v>1</v>
      </c>
      <c r="N31" s="90"/>
      <c r="O31" s="90">
        <f t="shared" si="0"/>
        <v>1</v>
      </c>
      <c r="P31" s="90"/>
      <c r="Q31" s="90">
        <f t="shared" si="0"/>
        <v>1</v>
      </c>
      <c r="R31" s="90"/>
      <c r="S31" s="90">
        <f t="shared" si="1"/>
        <v>1</v>
      </c>
      <c r="T31" s="90"/>
      <c r="U31" s="90">
        <f t="shared" si="1"/>
        <v>1</v>
      </c>
      <c r="V31" s="90"/>
      <c r="W31" s="90">
        <f t="shared" si="1"/>
        <v>1</v>
      </c>
      <c r="X31" s="90"/>
      <c r="Y31" s="90">
        <f t="shared" si="1"/>
        <v>1</v>
      </c>
      <c r="Z31" s="90"/>
      <c r="AA31" s="90">
        <f t="shared" si="2"/>
        <v>1</v>
      </c>
      <c r="AB31" s="90"/>
      <c r="AC31" s="90">
        <f t="shared" si="2"/>
        <v>1</v>
      </c>
      <c r="AD31" s="90"/>
      <c r="AE31" s="90">
        <f t="shared" si="2"/>
        <v>1</v>
      </c>
      <c r="AF31" s="90"/>
      <c r="AG31" s="90">
        <f t="shared" si="2"/>
        <v>1</v>
      </c>
      <c r="AH31" s="90"/>
      <c r="AI31" s="90">
        <f t="shared" si="4"/>
        <v>1</v>
      </c>
      <c r="AJ31" s="90"/>
      <c r="AK31" s="90">
        <f t="shared" si="4"/>
        <v>1</v>
      </c>
    </row>
    <row r="32" spans="1:37" x14ac:dyDescent="0.2">
      <c r="A32" s="84" t="s">
        <v>461</v>
      </c>
      <c r="B32" s="90" t="s">
        <v>999</v>
      </c>
      <c r="C32" s="84" t="s">
        <v>554</v>
      </c>
      <c r="D32" s="90" t="s">
        <v>1796</v>
      </c>
      <c r="E32" s="84" t="s">
        <v>480</v>
      </c>
      <c r="F32" s="90" t="s">
        <v>1102</v>
      </c>
      <c r="G32" s="103" t="s">
        <v>2640</v>
      </c>
      <c r="H32" s="90" t="s">
        <v>150</v>
      </c>
      <c r="I32" s="84" t="s">
        <v>469</v>
      </c>
      <c r="J32" s="90" t="s">
        <v>1755</v>
      </c>
      <c r="K32" s="83" t="s">
        <v>2192</v>
      </c>
      <c r="L32" s="82"/>
      <c r="M32" s="90">
        <v>0</v>
      </c>
      <c r="N32" s="90"/>
      <c r="O32" s="90">
        <f t="shared" si="0"/>
        <v>0</v>
      </c>
      <c r="P32" s="90"/>
      <c r="Q32" s="90">
        <f t="shared" si="0"/>
        <v>0</v>
      </c>
      <c r="R32" s="90"/>
      <c r="S32" s="90">
        <f t="shared" si="1"/>
        <v>0</v>
      </c>
      <c r="T32" s="90"/>
      <c r="U32" s="90">
        <f t="shared" si="1"/>
        <v>0</v>
      </c>
      <c r="V32" s="90"/>
      <c r="W32" s="90">
        <f t="shared" si="1"/>
        <v>0</v>
      </c>
      <c r="X32" s="90"/>
      <c r="Y32" s="90">
        <f t="shared" si="1"/>
        <v>0</v>
      </c>
      <c r="Z32" s="90"/>
      <c r="AA32" s="90">
        <f t="shared" si="2"/>
        <v>0</v>
      </c>
      <c r="AB32" s="90"/>
      <c r="AC32" s="90">
        <f t="shared" si="2"/>
        <v>0</v>
      </c>
      <c r="AD32" s="90"/>
      <c r="AE32" s="90">
        <f t="shared" si="2"/>
        <v>0</v>
      </c>
      <c r="AF32" s="90"/>
      <c r="AG32" s="90">
        <f t="shared" si="2"/>
        <v>0</v>
      </c>
      <c r="AH32" s="90"/>
      <c r="AI32" s="90">
        <f t="shared" si="4"/>
        <v>0</v>
      </c>
      <c r="AJ32" s="90"/>
      <c r="AK32" s="90">
        <f t="shared" si="4"/>
        <v>0</v>
      </c>
    </row>
    <row r="33" spans="1:37" x14ac:dyDescent="0.2">
      <c r="A33" s="84" t="s">
        <v>461</v>
      </c>
      <c r="B33" s="90" t="s">
        <v>999</v>
      </c>
      <c r="C33" s="84" t="s">
        <v>560</v>
      </c>
      <c r="D33" s="90" t="s">
        <v>1797</v>
      </c>
      <c r="E33" s="84" t="s">
        <v>480</v>
      </c>
      <c r="F33" s="90" t="s">
        <v>1102</v>
      </c>
      <c r="G33" s="103" t="s">
        <v>2364</v>
      </c>
      <c r="H33" s="90" t="s">
        <v>204</v>
      </c>
      <c r="I33" s="84" t="s">
        <v>469</v>
      </c>
      <c r="J33" s="90" t="s">
        <v>1755</v>
      </c>
      <c r="K33" s="83" t="s">
        <v>2192</v>
      </c>
      <c r="L33" s="82"/>
      <c r="M33" s="90">
        <v>1</v>
      </c>
      <c r="N33" s="90"/>
      <c r="O33" s="90">
        <f t="shared" si="0"/>
        <v>1</v>
      </c>
      <c r="P33" s="90"/>
      <c r="Q33" s="90">
        <f t="shared" si="0"/>
        <v>1</v>
      </c>
      <c r="R33" s="90"/>
      <c r="S33" s="90">
        <f t="shared" si="1"/>
        <v>1</v>
      </c>
      <c r="T33" s="90"/>
      <c r="U33" s="90">
        <f t="shared" si="1"/>
        <v>1</v>
      </c>
      <c r="V33" s="90"/>
      <c r="W33" s="90">
        <f t="shared" si="1"/>
        <v>1</v>
      </c>
      <c r="X33" s="90"/>
      <c r="Y33" s="90">
        <f t="shared" si="1"/>
        <v>1</v>
      </c>
      <c r="Z33" s="90"/>
      <c r="AA33" s="90">
        <f t="shared" si="2"/>
        <v>1</v>
      </c>
      <c r="AB33" s="90"/>
      <c r="AC33" s="90">
        <f t="shared" si="2"/>
        <v>1</v>
      </c>
      <c r="AD33" s="90"/>
      <c r="AE33" s="90">
        <f t="shared" si="2"/>
        <v>1</v>
      </c>
      <c r="AF33" s="90"/>
      <c r="AG33" s="90">
        <f t="shared" si="2"/>
        <v>1</v>
      </c>
      <c r="AH33" s="90"/>
      <c r="AI33" s="90">
        <f t="shared" si="4"/>
        <v>1</v>
      </c>
      <c r="AJ33" s="90"/>
      <c r="AK33" s="90">
        <f t="shared" si="4"/>
        <v>1</v>
      </c>
    </row>
    <row r="34" spans="1:37" x14ac:dyDescent="0.2">
      <c r="A34" s="84" t="s">
        <v>461</v>
      </c>
      <c r="B34" s="90" t="s">
        <v>999</v>
      </c>
      <c r="C34" s="84" t="s">
        <v>562</v>
      </c>
      <c r="D34" s="90" t="s">
        <v>1798</v>
      </c>
      <c r="E34" s="84" t="s">
        <v>480</v>
      </c>
      <c r="F34" s="90" t="s">
        <v>1102</v>
      </c>
      <c r="G34" s="103" t="s">
        <v>2642</v>
      </c>
      <c r="H34" s="90" t="s">
        <v>166</v>
      </c>
      <c r="I34" s="84" t="s">
        <v>469</v>
      </c>
      <c r="J34" s="90" t="s">
        <v>1755</v>
      </c>
      <c r="K34" s="83" t="s">
        <v>2192</v>
      </c>
      <c r="L34" s="82"/>
      <c r="M34" s="90">
        <v>0</v>
      </c>
      <c r="N34" s="90"/>
      <c r="O34" s="90">
        <f t="shared" si="0"/>
        <v>0</v>
      </c>
      <c r="P34" s="90"/>
      <c r="Q34" s="90">
        <f t="shared" si="0"/>
        <v>0</v>
      </c>
      <c r="R34" s="90"/>
      <c r="S34" s="90">
        <f t="shared" si="1"/>
        <v>0</v>
      </c>
      <c r="T34" s="90"/>
      <c r="U34" s="90">
        <f t="shared" si="1"/>
        <v>0</v>
      </c>
      <c r="V34" s="90"/>
      <c r="W34" s="90">
        <f t="shared" si="1"/>
        <v>0</v>
      </c>
      <c r="X34" s="90"/>
      <c r="Y34" s="90">
        <f t="shared" si="1"/>
        <v>0</v>
      </c>
      <c r="Z34" s="90"/>
      <c r="AA34" s="90">
        <f t="shared" si="2"/>
        <v>0</v>
      </c>
      <c r="AB34" s="90"/>
      <c r="AC34" s="90">
        <f t="shared" si="2"/>
        <v>0</v>
      </c>
      <c r="AD34" s="90"/>
      <c r="AE34" s="90">
        <f t="shared" si="2"/>
        <v>0</v>
      </c>
      <c r="AF34" s="90"/>
      <c r="AG34" s="90">
        <f t="shared" si="2"/>
        <v>0</v>
      </c>
      <c r="AH34" s="90"/>
      <c r="AI34" s="90">
        <f t="shared" si="4"/>
        <v>0</v>
      </c>
      <c r="AJ34" s="90"/>
      <c r="AK34" s="90">
        <f t="shared" si="4"/>
        <v>0</v>
      </c>
    </row>
    <row r="35" spans="1:37" x14ac:dyDescent="0.2">
      <c r="A35" s="84" t="s">
        <v>461</v>
      </c>
      <c r="B35" s="90" t="s">
        <v>999</v>
      </c>
      <c r="C35" s="84" t="s">
        <v>565</v>
      </c>
      <c r="D35" s="90" t="s">
        <v>1801</v>
      </c>
      <c r="E35" s="84" t="s">
        <v>480</v>
      </c>
      <c r="F35" s="90" t="s">
        <v>1102</v>
      </c>
      <c r="G35" s="103" t="s">
        <v>2643</v>
      </c>
      <c r="H35" s="90" t="s">
        <v>97</v>
      </c>
      <c r="I35" s="84" t="s">
        <v>469</v>
      </c>
      <c r="J35" s="90" t="s">
        <v>1755</v>
      </c>
      <c r="K35" s="83" t="s">
        <v>2192</v>
      </c>
      <c r="L35" s="82"/>
      <c r="M35" s="90">
        <v>1</v>
      </c>
      <c r="N35" s="90"/>
      <c r="O35" s="90">
        <f t="shared" si="0"/>
        <v>1</v>
      </c>
      <c r="P35" s="90"/>
      <c r="Q35" s="90">
        <f t="shared" si="0"/>
        <v>1</v>
      </c>
      <c r="R35" s="90"/>
      <c r="S35" s="90">
        <f t="shared" si="1"/>
        <v>1</v>
      </c>
      <c r="T35" s="90"/>
      <c r="U35" s="90">
        <f t="shared" si="1"/>
        <v>1</v>
      </c>
      <c r="V35" s="90"/>
      <c r="W35" s="90">
        <f t="shared" si="1"/>
        <v>1</v>
      </c>
      <c r="X35" s="90"/>
      <c r="Y35" s="90">
        <f t="shared" si="1"/>
        <v>1</v>
      </c>
      <c r="Z35" s="90"/>
      <c r="AA35" s="90">
        <f t="shared" si="2"/>
        <v>1</v>
      </c>
      <c r="AB35" s="90"/>
      <c r="AC35" s="90">
        <f t="shared" si="2"/>
        <v>1</v>
      </c>
      <c r="AD35" s="90"/>
      <c r="AE35" s="90">
        <f t="shared" si="2"/>
        <v>1</v>
      </c>
      <c r="AF35" s="90"/>
      <c r="AG35" s="90">
        <f t="shared" si="2"/>
        <v>1</v>
      </c>
      <c r="AH35" s="90"/>
      <c r="AI35" s="90">
        <f t="shared" si="4"/>
        <v>1</v>
      </c>
      <c r="AJ35" s="90"/>
      <c r="AK35" s="90">
        <f t="shared" si="4"/>
        <v>1</v>
      </c>
    </row>
    <row r="36" spans="1:37" x14ac:dyDescent="0.2">
      <c r="A36" s="84" t="s">
        <v>461</v>
      </c>
      <c r="B36" s="90" t="s">
        <v>999</v>
      </c>
      <c r="C36" s="84" t="s">
        <v>569</v>
      </c>
      <c r="D36" s="90" t="s">
        <v>946</v>
      </c>
      <c r="E36" s="84" t="s">
        <v>480</v>
      </c>
      <c r="F36" s="90" t="s">
        <v>1102</v>
      </c>
      <c r="G36" s="103" t="s">
        <v>2645</v>
      </c>
      <c r="H36" s="90" t="s">
        <v>51</v>
      </c>
      <c r="I36" s="84" t="s">
        <v>469</v>
      </c>
      <c r="J36" s="90" t="s">
        <v>1755</v>
      </c>
      <c r="K36" s="83" t="s">
        <v>2192</v>
      </c>
      <c r="L36" s="82"/>
      <c r="M36" s="90">
        <v>1</v>
      </c>
      <c r="N36" s="90"/>
      <c r="O36" s="90">
        <f t="shared" si="0"/>
        <v>1</v>
      </c>
      <c r="P36" s="90"/>
      <c r="Q36" s="90">
        <f t="shared" si="0"/>
        <v>1</v>
      </c>
      <c r="R36" s="90"/>
      <c r="S36" s="90">
        <f t="shared" si="1"/>
        <v>1</v>
      </c>
      <c r="T36" s="90"/>
      <c r="U36" s="90">
        <f t="shared" si="1"/>
        <v>1</v>
      </c>
      <c r="V36" s="90"/>
      <c r="W36" s="90">
        <f t="shared" si="1"/>
        <v>1</v>
      </c>
      <c r="X36" s="90"/>
      <c r="Y36" s="90">
        <f t="shared" si="1"/>
        <v>1</v>
      </c>
      <c r="Z36" s="90"/>
      <c r="AA36" s="90">
        <f t="shared" si="2"/>
        <v>1</v>
      </c>
      <c r="AB36" s="90"/>
      <c r="AC36" s="90">
        <f t="shared" si="2"/>
        <v>1</v>
      </c>
      <c r="AD36" s="90"/>
      <c r="AE36" s="90">
        <f t="shared" si="2"/>
        <v>1</v>
      </c>
      <c r="AF36" s="90"/>
      <c r="AG36" s="90">
        <f t="shared" si="2"/>
        <v>1</v>
      </c>
      <c r="AH36" s="90"/>
      <c r="AI36" s="90">
        <f t="shared" si="4"/>
        <v>1</v>
      </c>
      <c r="AJ36" s="90"/>
      <c r="AK36" s="90">
        <f t="shared" si="4"/>
        <v>1</v>
      </c>
    </row>
    <row r="37" spans="1:37" x14ac:dyDescent="0.2">
      <c r="A37" s="84" t="s">
        <v>461</v>
      </c>
      <c r="B37" s="90" t="s">
        <v>999</v>
      </c>
      <c r="C37" s="84" t="s">
        <v>911</v>
      </c>
      <c r="D37" s="90" t="s">
        <v>1805</v>
      </c>
      <c r="E37" s="84" t="s">
        <v>583</v>
      </c>
      <c r="F37" s="90" t="s">
        <v>1169</v>
      </c>
      <c r="G37" s="103" t="s">
        <v>2646</v>
      </c>
      <c r="H37" s="90" t="s">
        <v>2285</v>
      </c>
      <c r="I37" s="84" t="s">
        <v>777</v>
      </c>
      <c r="J37" s="90" t="s">
        <v>860</v>
      </c>
      <c r="K37" s="83" t="s">
        <v>1771</v>
      </c>
      <c r="L37" s="82" t="s">
        <v>1194</v>
      </c>
      <c r="M37" s="90">
        <v>0</v>
      </c>
      <c r="N37" s="90"/>
      <c r="O37" s="90">
        <f t="shared" si="0"/>
        <v>0</v>
      </c>
      <c r="P37" s="90"/>
      <c r="Q37" s="90">
        <f t="shared" si="0"/>
        <v>0</v>
      </c>
      <c r="R37" s="90"/>
      <c r="S37" s="90">
        <f t="shared" si="1"/>
        <v>0</v>
      </c>
      <c r="T37" s="90"/>
      <c r="U37" s="90">
        <f t="shared" si="1"/>
        <v>0</v>
      </c>
      <c r="V37" s="90"/>
      <c r="W37" s="90">
        <f t="shared" si="1"/>
        <v>0</v>
      </c>
      <c r="X37" s="90"/>
      <c r="Y37" s="90">
        <f t="shared" si="1"/>
        <v>0</v>
      </c>
      <c r="Z37" s="90"/>
      <c r="AA37" s="90">
        <f t="shared" si="2"/>
        <v>0</v>
      </c>
      <c r="AB37" s="90"/>
      <c r="AC37" s="90">
        <f t="shared" si="2"/>
        <v>0</v>
      </c>
      <c r="AD37" s="90"/>
      <c r="AE37" s="90">
        <f t="shared" si="2"/>
        <v>0</v>
      </c>
      <c r="AF37" s="90"/>
      <c r="AG37" s="90">
        <f t="shared" si="2"/>
        <v>0</v>
      </c>
      <c r="AH37" s="90"/>
      <c r="AI37" s="90">
        <f t="shared" si="4"/>
        <v>0</v>
      </c>
      <c r="AJ37" s="90"/>
      <c r="AK37" s="90">
        <f t="shared" si="4"/>
        <v>0</v>
      </c>
    </row>
    <row r="38" spans="1:37" x14ac:dyDescent="0.2">
      <c r="A38" s="84" t="s">
        <v>461</v>
      </c>
      <c r="B38" s="90" t="s">
        <v>999</v>
      </c>
      <c r="C38" s="84" t="s">
        <v>27</v>
      </c>
      <c r="D38" s="90" t="s">
        <v>1806</v>
      </c>
      <c r="E38" s="84" t="s">
        <v>583</v>
      </c>
      <c r="F38" s="90" t="s">
        <v>1169</v>
      </c>
      <c r="G38" s="103" t="s">
        <v>2647</v>
      </c>
      <c r="H38" s="90" t="s">
        <v>1947</v>
      </c>
      <c r="I38" s="84" t="s">
        <v>777</v>
      </c>
      <c r="J38" s="90" t="s">
        <v>860</v>
      </c>
      <c r="K38" s="83" t="s">
        <v>1771</v>
      </c>
      <c r="L38" s="82" t="s">
        <v>1194</v>
      </c>
      <c r="M38" s="90">
        <v>0</v>
      </c>
      <c r="N38" s="90"/>
      <c r="O38" s="90">
        <f t="shared" si="0"/>
        <v>0</v>
      </c>
      <c r="P38" s="90"/>
      <c r="Q38" s="90">
        <f t="shared" si="0"/>
        <v>0</v>
      </c>
      <c r="R38" s="90"/>
      <c r="S38" s="90">
        <f t="shared" si="1"/>
        <v>0</v>
      </c>
      <c r="T38" s="90"/>
      <c r="U38" s="90">
        <f t="shared" si="1"/>
        <v>0</v>
      </c>
      <c r="V38" s="90"/>
      <c r="W38" s="90">
        <f t="shared" si="1"/>
        <v>0</v>
      </c>
      <c r="X38" s="90"/>
      <c r="Y38" s="90">
        <f t="shared" si="1"/>
        <v>0</v>
      </c>
      <c r="Z38" s="90"/>
      <c r="AA38" s="90">
        <f t="shared" si="2"/>
        <v>0</v>
      </c>
      <c r="AB38" s="90"/>
      <c r="AC38" s="90">
        <f t="shared" si="2"/>
        <v>0</v>
      </c>
      <c r="AD38" s="90"/>
      <c r="AE38" s="90">
        <f t="shared" si="2"/>
        <v>0</v>
      </c>
      <c r="AF38" s="90"/>
      <c r="AG38" s="90">
        <f t="shared" si="2"/>
        <v>0</v>
      </c>
      <c r="AH38" s="90"/>
      <c r="AI38" s="90">
        <f t="shared" si="4"/>
        <v>0</v>
      </c>
      <c r="AJ38" s="90"/>
      <c r="AK38" s="90">
        <f t="shared" si="4"/>
        <v>0</v>
      </c>
    </row>
    <row r="39" spans="1:37" x14ac:dyDescent="0.2">
      <c r="A39" s="84" t="s">
        <v>461</v>
      </c>
      <c r="B39" s="90" t="s">
        <v>999</v>
      </c>
      <c r="C39" s="84" t="s">
        <v>868</v>
      </c>
      <c r="D39" s="90" t="s">
        <v>1411</v>
      </c>
      <c r="E39" s="84" t="s">
        <v>583</v>
      </c>
      <c r="F39" s="90" t="s">
        <v>1169</v>
      </c>
      <c r="G39" s="103" t="s">
        <v>1702</v>
      </c>
      <c r="H39" s="90" t="s">
        <v>2286</v>
      </c>
      <c r="I39" s="84" t="s">
        <v>777</v>
      </c>
      <c r="J39" s="90" t="s">
        <v>860</v>
      </c>
      <c r="K39" s="83" t="s">
        <v>1771</v>
      </c>
      <c r="L39" s="82" t="s">
        <v>1194</v>
      </c>
      <c r="M39" s="90">
        <v>1</v>
      </c>
      <c r="N39" s="90"/>
      <c r="O39" s="90">
        <f t="shared" si="0"/>
        <v>1</v>
      </c>
      <c r="P39" s="90"/>
      <c r="Q39" s="90">
        <f t="shared" si="0"/>
        <v>1</v>
      </c>
      <c r="R39" s="90"/>
      <c r="S39" s="90">
        <f t="shared" si="1"/>
        <v>1</v>
      </c>
      <c r="T39" s="90"/>
      <c r="U39" s="90">
        <f t="shared" si="1"/>
        <v>1</v>
      </c>
      <c r="V39" s="90"/>
      <c r="W39" s="90">
        <f t="shared" si="1"/>
        <v>1</v>
      </c>
      <c r="X39" s="90"/>
      <c r="Y39" s="90">
        <f t="shared" si="1"/>
        <v>1</v>
      </c>
      <c r="Z39" s="90"/>
      <c r="AA39" s="90">
        <f t="shared" si="2"/>
        <v>1</v>
      </c>
      <c r="AB39" s="90"/>
      <c r="AC39" s="90">
        <f t="shared" si="2"/>
        <v>1</v>
      </c>
      <c r="AD39" s="90"/>
      <c r="AE39" s="90">
        <f t="shared" si="2"/>
        <v>1</v>
      </c>
      <c r="AF39" s="90"/>
      <c r="AG39" s="90">
        <f t="shared" si="2"/>
        <v>1</v>
      </c>
      <c r="AH39" s="90"/>
      <c r="AI39" s="90">
        <f t="shared" si="4"/>
        <v>1</v>
      </c>
      <c r="AJ39" s="90"/>
      <c r="AK39" s="90">
        <f t="shared" si="4"/>
        <v>1</v>
      </c>
    </row>
    <row r="40" spans="1:37" x14ac:dyDescent="0.2">
      <c r="A40" s="84" t="s">
        <v>461</v>
      </c>
      <c r="B40" s="90" t="s">
        <v>999</v>
      </c>
      <c r="C40" s="84" t="s">
        <v>915</v>
      </c>
      <c r="D40" s="90" t="s">
        <v>1807</v>
      </c>
      <c r="E40" s="84" t="s">
        <v>583</v>
      </c>
      <c r="F40" s="90" t="s">
        <v>1169</v>
      </c>
      <c r="G40" s="103" t="s">
        <v>1350</v>
      </c>
      <c r="H40" s="90" t="s">
        <v>373</v>
      </c>
      <c r="I40" s="84" t="s">
        <v>777</v>
      </c>
      <c r="J40" s="90" t="s">
        <v>860</v>
      </c>
      <c r="K40" s="83" t="s">
        <v>1771</v>
      </c>
      <c r="L40" s="82" t="s">
        <v>1194</v>
      </c>
      <c r="M40" s="90">
        <v>0</v>
      </c>
      <c r="N40" s="90"/>
      <c r="O40" s="90">
        <f t="shared" si="0"/>
        <v>0</v>
      </c>
      <c r="P40" s="90"/>
      <c r="Q40" s="90">
        <f t="shared" si="0"/>
        <v>0</v>
      </c>
      <c r="R40" s="90"/>
      <c r="S40" s="90">
        <f t="shared" si="1"/>
        <v>0</v>
      </c>
      <c r="T40" s="90"/>
      <c r="U40" s="90">
        <f t="shared" si="1"/>
        <v>0</v>
      </c>
      <c r="V40" s="90"/>
      <c r="W40" s="90">
        <f t="shared" si="1"/>
        <v>0</v>
      </c>
      <c r="X40" s="90"/>
      <c r="Y40" s="90">
        <f t="shared" si="1"/>
        <v>0</v>
      </c>
      <c r="Z40" s="90"/>
      <c r="AA40" s="90">
        <f t="shared" si="2"/>
        <v>0</v>
      </c>
      <c r="AB40" s="90"/>
      <c r="AC40" s="90">
        <f t="shared" si="2"/>
        <v>0</v>
      </c>
      <c r="AD40" s="90"/>
      <c r="AE40" s="90">
        <f t="shared" si="2"/>
        <v>0</v>
      </c>
      <c r="AF40" s="90"/>
      <c r="AG40" s="90">
        <f t="shared" si="2"/>
        <v>0</v>
      </c>
      <c r="AH40" s="90"/>
      <c r="AI40" s="90">
        <f t="shared" si="4"/>
        <v>0</v>
      </c>
      <c r="AJ40" s="90"/>
      <c r="AK40" s="90">
        <f t="shared" si="4"/>
        <v>0</v>
      </c>
    </row>
    <row r="41" spans="1:37" x14ac:dyDescent="0.2">
      <c r="A41" s="84" t="s">
        <v>461</v>
      </c>
      <c r="B41" s="90" t="s">
        <v>999</v>
      </c>
      <c r="C41" s="84" t="s">
        <v>573</v>
      </c>
      <c r="D41" s="90" t="s">
        <v>375</v>
      </c>
      <c r="E41" s="84" t="s">
        <v>579</v>
      </c>
      <c r="F41" s="90" t="s">
        <v>2066</v>
      </c>
      <c r="G41" s="103" t="s">
        <v>1064</v>
      </c>
      <c r="H41" s="90" t="s">
        <v>210</v>
      </c>
      <c r="I41" s="84" t="s">
        <v>469</v>
      </c>
      <c r="J41" s="90" t="s">
        <v>1755</v>
      </c>
      <c r="K41" s="83" t="s">
        <v>2192</v>
      </c>
      <c r="L41" s="82"/>
      <c r="M41" s="90">
        <v>1</v>
      </c>
      <c r="N41" s="90"/>
      <c r="O41" s="90">
        <f t="shared" si="0"/>
        <v>1</v>
      </c>
      <c r="P41" s="90"/>
      <c r="Q41" s="90">
        <f t="shared" si="0"/>
        <v>1</v>
      </c>
      <c r="R41" s="90"/>
      <c r="S41" s="90">
        <f t="shared" si="1"/>
        <v>1</v>
      </c>
      <c r="T41" s="90"/>
      <c r="U41" s="90">
        <f t="shared" si="1"/>
        <v>1</v>
      </c>
      <c r="V41" s="90"/>
      <c r="W41" s="90">
        <f t="shared" si="1"/>
        <v>1</v>
      </c>
      <c r="X41" s="90"/>
      <c r="Y41" s="90">
        <f t="shared" si="1"/>
        <v>1</v>
      </c>
      <c r="Z41" s="90"/>
      <c r="AA41" s="90">
        <f t="shared" si="2"/>
        <v>1</v>
      </c>
      <c r="AB41" s="90"/>
      <c r="AC41" s="90">
        <f t="shared" si="2"/>
        <v>1</v>
      </c>
      <c r="AD41" s="90"/>
      <c r="AE41" s="90">
        <f t="shared" si="2"/>
        <v>1</v>
      </c>
      <c r="AF41" s="90"/>
      <c r="AG41" s="90">
        <f t="shared" si="2"/>
        <v>1</v>
      </c>
      <c r="AH41" s="90"/>
      <c r="AI41" s="90">
        <f t="shared" si="4"/>
        <v>1</v>
      </c>
      <c r="AJ41" s="90"/>
      <c r="AK41" s="90">
        <f t="shared" si="4"/>
        <v>1</v>
      </c>
    </row>
    <row r="42" spans="1:37" x14ac:dyDescent="0.2">
      <c r="A42" s="84" t="s">
        <v>461</v>
      </c>
      <c r="B42" s="90" t="s">
        <v>999</v>
      </c>
      <c r="C42" s="84" t="s">
        <v>167</v>
      </c>
      <c r="D42" s="90" t="s">
        <v>1744</v>
      </c>
      <c r="E42" s="84" t="s">
        <v>480</v>
      </c>
      <c r="F42" s="90" t="s">
        <v>1102</v>
      </c>
      <c r="G42" s="103" t="s">
        <v>2648</v>
      </c>
      <c r="H42" s="90" t="s">
        <v>135</v>
      </c>
      <c r="I42" s="84" t="s">
        <v>469</v>
      </c>
      <c r="J42" s="90" t="s">
        <v>1755</v>
      </c>
      <c r="K42" s="83" t="s">
        <v>2192</v>
      </c>
      <c r="L42" s="82"/>
      <c r="M42" s="90">
        <v>0</v>
      </c>
      <c r="N42" s="90"/>
      <c r="O42" s="90">
        <f t="shared" si="0"/>
        <v>0</v>
      </c>
      <c r="P42" s="90"/>
      <c r="Q42" s="90">
        <f t="shared" si="0"/>
        <v>0</v>
      </c>
      <c r="R42" s="90"/>
      <c r="S42" s="90">
        <f t="shared" si="1"/>
        <v>0</v>
      </c>
      <c r="T42" s="90"/>
      <c r="U42" s="90">
        <f t="shared" si="1"/>
        <v>0</v>
      </c>
      <c r="V42" s="90"/>
      <c r="W42" s="90">
        <f t="shared" si="1"/>
        <v>0</v>
      </c>
      <c r="X42" s="90"/>
      <c r="Y42" s="90">
        <f t="shared" si="1"/>
        <v>0</v>
      </c>
      <c r="Z42" s="90"/>
      <c r="AA42" s="90">
        <f t="shared" si="2"/>
        <v>0</v>
      </c>
      <c r="AB42" s="90"/>
      <c r="AC42" s="90">
        <f t="shared" si="2"/>
        <v>0</v>
      </c>
      <c r="AD42" s="90"/>
      <c r="AE42" s="90">
        <f t="shared" si="2"/>
        <v>0</v>
      </c>
      <c r="AF42" s="90"/>
      <c r="AG42" s="90">
        <f t="shared" si="2"/>
        <v>0</v>
      </c>
      <c r="AH42" s="90"/>
      <c r="AI42" s="90">
        <f t="shared" si="4"/>
        <v>0</v>
      </c>
      <c r="AJ42" s="90"/>
      <c r="AK42" s="90">
        <f t="shared" si="4"/>
        <v>0</v>
      </c>
    </row>
    <row r="43" spans="1:37" x14ac:dyDescent="0.2">
      <c r="A43" s="84" t="s">
        <v>461</v>
      </c>
      <c r="B43" s="90" t="s">
        <v>999</v>
      </c>
      <c r="C43" s="84" t="s">
        <v>917</v>
      </c>
      <c r="D43" s="90" t="s">
        <v>1809</v>
      </c>
      <c r="E43" s="84" t="s">
        <v>480</v>
      </c>
      <c r="F43" s="90" t="s">
        <v>1102</v>
      </c>
      <c r="G43" s="103" t="s">
        <v>2411</v>
      </c>
      <c r="H43" s="90" t="s">
        <v>2289</v>
      </c>
      <c r="I43" s="84" t="s">
        <v>205</v>
      </c>
      <c r="J43" s="90" t="s">
        <v>856</v>
      </c>
      <c r="K43" s="83" t="s">
        <v>1238</v>
      </c>
      <c r="L43" s="82"/>
      <c r="M43" s="90">
        <v>13</v>
      </c>
      <c r="N43" s="90"/>
      <c r="O43" s="90">
        <f t="shared" si="0"/>
        <v>13</v>
      </c>
      <c r="P43" s="90"/>
      <c r="Q43" s="90">
        <f t="shared" si="0"/>
        <v>13</v>
      </c>
      <c r="R43" s="90"/>
      <c r="S43" s="90">
        <f t="shared" si="1"/>
        <v>13</v>
      </c>
      <c r="T43" s="90"/>
      <c r="U43" s="90">
        <f t="shared" si="1"/>
        <v>13</v>
      </c>
      <c r="V43" s="90"/>
      <c r="W43" s="90">
        <f t="shared" si="1"/>
        <v>13</v>
      </c>
      <c r="X43" s="90"/>
      <c r="Y43" s="90">
        <f t="shared" si="1"/>
        <v>13</v>
      </c>
      <c r="Z43" s="90"/>
      <c r="AA43" s="90">
        <f t="shared" si="2"/>
        <v>13</v>
      </c>
      <c r="AB43" s="90"/>
      <c r="AC43" s="90">
        <f t="shared" si="2"/>
        <v>13</v>
      </c>
      <c r="AD43" s="90"/>
      <c r="AE43" s="90">
        <f t="shared" si="2"/>
        <v>13</v>
      </c>
      <c r="AF43" s="90"/>
      <c r="AG43" s="90">
        <f t="shared" si="2"/>
        <v>13</v>
      </c>
      <c r="AH43" s="90"/>
      <c r="AI43" s="90">
        <f t="shared" si="4"/>
        <v>13</v>
      </c>
      <c r="AJ43" s="90"/>
      <c r="AK43" s="90">
        <f t="shared" si="4"/>
        <v>13</v>
      </c>
    </row>
    <row r="44" spans="1:37" x14ac:dyDescent="0.2">
      <c r="A44" s="84" t="s">
        <v>461</v>
      </c>
      <c r="B44" s="90" t="s">
        <v>999</v>
      </c>
      <c r="C44" s="84" t="s">
        <v>466</v>
      </c>
      <c r="D44" s="90" t="s">
        <v>1811</v>
      </c>
      <c r="E44" s="84" t="s">
        <v>480</v>
      </c>
      <c r="F44" s="90" t="s">
        <v>1102</v>
      </c>
      <c r="G44" s="103" t="s">
        <v>2649</v>
      </c>
      <c r="H44" s="90" t="s">
        <v>1299</v>
      </c>
      <c r="I44" s="84" t="s">
        <v>205</v>
      </c>
      <c r="J44" s="90" t="s">
        <v>856</v>
      </c>
      <c r="K44" s="83" t="s">
        <v>1238</v>
      </c>
      <c r="L44" s="82"/>
      <c r="M44" s="90">
        <v>13</v>
      </c>
      <c r="N44" s="90"/>
      <c r="O44" s="90">
        <f t="shared" si="0"/>
        <v>13</v>
      </c>
      <c r="P44" s="90"/>
      <c r="Q44" s="90">
        <f t="shared" si="0"/>
        <v>13</v>
      </c>
      <c r="R44" s="90"/>
      <c r="S44" s="90">
        <f t="shared" si="1"/>
        <v>13</v>
      </c>
      <c r="T44" s="90"/>
      <c r="U44" s="90">
        <f t="shared" si="1"/>
        <v>13</v>
      </c>
      <c r="V44" s="90"/>
      <c r="W44" s="90">
        <f t="shared" si="1"/>
        <v>13</v>
      </c>
      <c r="X44" s="90"/>
      <c r="Y44" s="90">
        <f t="shared" si="1"/>
        <v>13</v>
      </c>
      <c r="Z44" s="90"/>
      <c r="AA44" s="90">
        <f t="shared" si="2"/>
        <v>13</v>
      </c>
      <c r="AB44" s="90"/>
      <c r="AC44" s="90">
        <f t="shared" si="2"/>
        <v>13</v>
      </c>
      <c r="AD44" s="90"/>
      <c r="AE44" s="90">
        <f t="shared" si="2"/>
        <v>13</v>
      </c>
      <c r="AF44" s="90"/>
      <c r="AG44" s="90">
        <f t="shared" si="2"/>
        <v>13</v>
      </c>
      <c r="AH44" s="90"/>
      <c r="AI44" s="90">
        <f t="shared" si="4"/>
        <v>13</v>
      </c>
      <c r="AJ44" s="90"/>
      <c r="AK44" s="90">
        <f t="shared" si="4"/>
        <v>13</v>
      </c>
    </row>
    <row r="45" spans="1:37" x14ac:dyDescent="0.2">
      <c r="A45" s="84" t="s">
        <v>461</v>
      </c>
      <c r="B45" s="90" t="s">
        <v>999</v>
      </c>
      <c r="C45" s="84" t="s">
        <v>466</v>
      </c>
      <c r="D45" s="90" t="s">
        <v>1811</v>
      </c>
      <c r="E45" s="84" t="s">
        <v>551</v>
      </c>
      <c r="F45" s="90" t="s">
        <v>2190</v>
      </c>
      <c r="G45" s="103" t="s">
        <v>2990</v>
      </c>
      <c r="H45" s="90" t="s">
        <v>2991</v>
      </c>
      <c r="I45" s="84" t="s">
        <v>205</v>
      </c>
      <c r="J45" s="90" t="s">
        <v>856</v>
      </c>
      <c r="K45" s="83" t="s">
        <v>1238</v>
      </c>
      <c r="L45" s="82"/>
      <c r="M45" s="90">
        <v>6</v>
      </c>
      <c r="N45" s="90"/>
      <c r="O45" s="90">
        <f t="shared" si="0"/>
        <v>6</v>
      </c>
      <c r="P45" s="90"/>
      <c r="Q45" s="90">
        <f t="shared" si="0"/>
        <v>6</v>
      </c>
      <c r="R45" s="90"/>
      <c r="S45" s="90">
        <f t="shared" si="1"/>
        <v>6</v>
      </c>
      <c r="T45" s="90"/>
      <c r="U45" s="90">
        <f t="shared" si="1"/>
        <v>6</v>
      </c>
      <c r="V45" s="90"/>
      <c r="W45" s="90">
        <f t="shared" si="1"/>
        <v>6</v>
      </c>
      <c r="X45" s="90"/>
      <c r="Y45" s="90">
        <f t="shared" si="1"/>
        <v>6</v>
      </c>
      <c r="Z45" s="90"/>
      <c r="AA45" s="90">
        <f t="shared" si="2"/>
        <v>6</v>
      </c>
      <c r="AB45" s="90"/>
      <c r="AC45" s="90">
        <f t="shared" si="2"/>
        <v>6</v>
      </c>
      <c r="AD45" s="90"/>
      <c r="AE45" s="90">
        <f t="shared" si="2"/>
        <v>6</v>
      </c>
      <c r="AF45" s="90"/>
      <c r="AG45" s="90">
        <f t="shared" si="2"/>
        <v>6</v>
      </c>
      <c r="AH45" s="90"/>
      <c r="AI45" s="90">
        <f t="shared" si="4"/>
        <v>6</v>
      </c>
      <c r="AJ45" s="90"/>
      <c r="AK45" s="90">
        <f t="shared" si="4"/>
        <v>6</v>
      </c>
    </row>
    <row r="46" spans="1:37" x14ac:dyDescent="0.2">
      <c r="A46" s="84" t="s">
        <v>461</v>
      </c>
      <c r="B46" s="90" t="s">
        <v>999</v>
      </c>
      <c r="C46" s="84" t="s">
        <v>194</v>
      </c>
      <c r="D46" s="90" t="s">
        <v>286</v>
      </c>
      <c r="E46" s="84" t="s">
        <v>480</v>
      </c>
      <c r="F46" s="90" t="s">
        <v>1102</v>
      </c>
      <c r="G46" s="103" t="s">
        <v>2650</v>
      </c>
      <c r="H46" s="90" t="s">
        <v>136</v>
      </c>
      <c r="I46" s="84" t="s">
        <v>469</v>
      </c>
      <c r="J46" s="90" t="s">
        <v>1755</v>
      </c>
      <c r="K46" s="83" t="s">
        <v>2192</v>
      </c>
      <c r="L46" s="82"/>
      <c r="M46" s="90">
        <v>1</v>
      </c>
      <c r="N46" s="90"/>
      <c r="O46" s="90">
        <f t="shared" si="0"/>
        <v>1</v>
      </c>
      <c r="P46" s="90"/>
      <c r="Q46" s="90">
        <f t="shared" si="0"/>
        <v>1</v>
      </c>
      <c r="R46" s="90"/>
      <c r="S46" s="90">
        <f t="shared" si="1"/>
        <v>1</v>
      </c>
      <c r="T46" s="90"/>
      <c r="U46" s="90">
        <f t="shared" si="1"/>
        <v>1</v>
      </c>
      <c r="V46" s="90"/>
      <c r="W46" s="90">
        <f t="shared" si="1"/>
        <v>1</v>
      </c>
      <c r="X46" s="90"/>
      <c r="Y46" s="90">
        <f t="shared" si="1"/>
        <v>1</v>
      </c>
      <c r="Z46" s="90"/>
      <c r="AA46" s="90">
        <f t="shared" si="2"/>
        <v>1</v>
      </c>
      <c r="AB46" s="90"/>
      <c r="AC46" s="90">
        <f t="shared" si="2"/>
        <v>1</v>
      </c>
      <c r="AD46" s="90"/>
      <c r="AE46" s="90">
        <f t="shared" si="2"/>
        <v>1</v>
      </c>
      <c r="AF46" s="90"/>
      <c r="AG46" s="90">
        <f t="shared" si="2"/>
        <v>1</v>
      </c>
      <c r="AH46" s="90"/>
      <c r="AI46" s="90">
        <f t="shared" si="4"/>
        <v>1</v>
      </c>
      <c r="AJ46" s="90"/>
      <c r="AK46" s="90">
        <f t="shared" si="4"/>
        <v>1</v>
      </c>
    </row>
    <row r="47" spans="1:37" x14ac:dyDescent="0.2">
      <c r="A47" s="84" t="s">
        <v>461</v>
      </c>
      <c r="B47" s="90" t="s">
        <v>999</v>
      </c>
      <c r="C47" s="84" t="s">
        <v>580</v>
      </c>
      <c r="D47" s="90" t="s">
        <v>869</v>
      </c>
      <c r="E47" s="84" t="s">
        <v>583</v>
      </c>
      <c r="F47" s="90" t="s">
        <v>1169</v>
      </c>
      <c r="G47" s="103" t="s">
        <v>2651</v>
      </c>
      <c r="H47" s="90" t="s">
        <v>214</v>
      </c>
      <c r="I47" s="84" t="s">
        <v>469</v>
      </c>
      <c r="J47" s="90" t="s">
        <v>1755</v>
      </c>
      <c r="K47" s="83" t="s">
        <v>2192</v>
      </c>
      <c r="L47" s="82"/>
      <c r="M47" s="90">
        <v>1</v>
      </c>
      <c r="N47" s="90"/>
      <c r="O47" s="90">
        <f t="shared" si="0"/>
        <v>1</v>
      </c>
      <c r="P47" s="90"/>
      <c r="Q47" s="90">
        <f t="shared" si="0"/>
        <v>1</v>
      </c>
      <c r="R47" s="90"/>
      <c r="S47" s="90">
        <f t="shared" si="1"/>
        <v>1</v>
      </c>
      <c r="T47" s="90"/>
      <c r="U47" s="90">
        <f t="shared" si="1"/>
        <v>1</v>
      </c>
      <c r="V47" s="90"/>
      <c r="W47" s="90">
        <f t="shared" si="1"/>
        <v>1</v>
      </c>
      <c r="X47" s="90"/>
      <c r="Y47" s="90">
        <f t="shared" si="1"/>
        <v>1</v>
      </c>
      <c r="Z47" s="90"/>
      <c r="AA47" s="90">
        <f t="shared" si="2"/>
        <v>1</v>
      </c>
      <c r="AB47" s="90"/>
      <c r="AC47" s="90">
        <f t="shared" si="2"/>
        <v>1</v>
      </c>
      <c r="AD47" s="90"/>
      <c r="AE47" s="90">
        <f t="shared" si="2"/>
        <v>1</v>
      </c>
      <c r="AF47" s="90"/>
      <c r="AG47" s="90">
        <f t="shared" si="2"/>
        <v>1</v>
      </c>
      <c r="AH47" s="90"/>
      <c r="AI47" s="90">
        <f t="shared" si="4"/>
        <v>1</v>
      </c>
      <c r="AJ47" s="90"/>
      <c r="AK47" s="90">
        <f t="shared" si="4"/>
        <v>1</v>
      </c>
    </row>
    <row r="48" spans="1:37" x14ac:dyDescent="0.2">
      <c r="A48" s="84" t="s">
        <v>461</v>
      </c>
      <c r="B48" s="90" t="s">
        <v>999</v>
      </c>
      <c r="C48" s="84" t="s">
        <v>586</v>
      </c>
      <c r="D48" s="90" t="s">
        <v>1679</v>
      </c>
      <c r="E48" s="84" t="s">
        <v>590</v>
      </c>
      <c r="F48" s="90" t="s">
        <v>1152</v>
      </c>
      <c r="G48" s="103" t="s">
        <v>377</v>
      </c>
      <c r="H48" s="90" t="s">
        <v>159</v>
      </c>
      <c r="I48" s="84" t="s">
        <v>469</v>
      </c>
      <c r="J48" s="90" t="s">
        <v>1755</v>
      </c>
      <c r="K48" s="83" t="s">
        <v>2192</v>
      </c>
      <c r="L48" s="82"/>
      <c r="M48" s="90">
        <v>1</v>
      </c>
      <c r="N48" s="90"/>
      <c r="O48" s="90">
        <f t="shared" si="0"/>
        <v>1</v>
      </c>
      <c r="P48" s="90"/>
      <c r="Q48" s="90">
        <f t="shared" si="0"/>
        <v>1</v>
      </c>
      <c r="R48" s="90"/>
      <c r="S48" s="90">
        <f t="shared" si="1"/>
        <v>1</v>
      </c>
      <c r="T48" s="90"/>
      <c r="U48" s="90">
        <f t="shared" si="1"/>
        <v>1</v>
      </c>
      <c r="V48" s="90"/>
      <c r="W48" s="90">
        <f t="shared" si="1"/>
        <v>1</v>
      </c>
      <c r="X48" s="90"/>
      <c r="Y48" s="90">
        <f t="shared" si="1"/>
        <v>1</v>
      </c>
      <c r="Z48" s="90"/>
      <c r="AA48" s="90">
        <f t="shared" si="2"/>
        <v>1</v>
      </c>
      <c r="AB48" s="90"/>
      <c r="AC48" s="90">
        <f t="shared" si="2"/>
        <v>1</v>
      </c>
      <c r="AD48" s="90"/>
      <c r="AE48" s="90">
        <f t="shared" si="2"/>
        <v>1</v>
      </c>
      <c r="AF48" s="90"/>
      <c r="AG48" s="90">
        <f t="shared" si="2"/>
        <v>1</v>
      </c>
      <c r="AH48" s="90"/>
      <c r="AI48" s="90">
        <f t="shared" si="4"/>
        <v>1</v>
      </c>
      <c r="AJ48" s="90"/>
      <c r="AK48" s="90">
        <f t="shared" si="4"/>
        <v>1</v>
      </c>
    </row>
    <row r="49" spans="1:37" x14ac:dyDescent="0.2">
      <c r="A49" s="84" t="s">
        <v>461</v>
      </c>
      <c r="B49" s="90" t="s">
        <v>999</v>
      </c>
      <c r="C49" s="84" t="s">
        <v>926</v>
      </c>
      <c r="D49" s="90" t="s">
        <v>137</v>
      </c>
      <c r="E49" s="84" t="s">
        <v>434</v>
      </c>
      <c r="F49" s="90" t="s">
        <v>2191</v>
      </c>
      <c r="G49" s="103" t="s">
        <v>69</v>
      </c>
      <c r="H49" s="90" t="s">
        <v>2111</v>
      </c>
      <c r="I49" s="84" t="s">
        <v>642</v>
      </c>
      <c r="J49" s="90" t="s">
        <v>1748</v>
      </c>
      <c r="K49" s="83" t="s">
        <v>2135</v>
      </c>
      <c r="L49" s="82"/>
      <c r="M49" s="90">
        <v>0</v>
      </c>
      <c r="N49" s="90"/>
      <c r="O49" s="90">
        <f t="shared" si="0"/>
        <v>0</v>
      </c>
      <c r="P49" s="90"/>
      <c r="Q49" s="90">
        <f t="shared" si="0"/>
        <v>0</v>
      </c>
      <c r="R49" s="90"/>
      <c r="S49" s="90">
        <f t="shared" si="1"/>
        <v>0</v>
      </c>
      <c r="T49" s="90"/>
      <c r="U49" s="90">
        <f t="shared" si="1"/>
        <v>0</v>
      </c>
      <c r="V49" s="90"/>
      <c r="W49" s="90">
        <f t="shared" si="1"/>
        <v>0</v>
      </c>
      <c r="X49" s="90"/>
      <c r="Y49" s="90">
        <f t="shared" si="1"/>
        <v>0</v>
      </c>
      <c r="Z49" s="90"/>
      <c r="AA49" s="90">
        <f t="shared" si="2"/>
        <v>0</v>
      </c>
      <c r="AB49" s="90"/>
      <c r="AC49" s="90">
        <f t="shared" si="2"/>
        <v>0</v>
      </c>
      <c r="AD49" s="90"/>
      <c r="AE49" s="90">
        <f t="shared" si="2"/>
        <v>0</v>
      </c>
      <c r="AF49" s="90"/>
      <c r="AG49" s="90">
        <f t="shared" si="2"/>
        <v>0</v>
      </c>
      <c r="AH49" s="90"/>
      <c r="AI49" s="90">
        <f t="shared" si="4"/>
        <v>0</v>
      </c>
      <c r="AJ49" s="90"/>
      <c r="AK49" s="90">
        <f t="shared" si="4"/>
        <v>0</v>
      </c>
    </row>
    <row r="50" spans="1:37" x14ac:dyDescent="0.2">
      <c r="A50" s="84" t="s">
        <v>461</v>
      </c>
      <c r="B50" s="90" t="s">
        <v>999</v>
      </c>
      <c r="C50" s="84" t="s">
        <v>313</v>
      </c>
      <c r="D50" s="90" t="s">
        <v>1813</v>
      </c>
      <c r="E50" s="84" t="s">
        <v>480</v>
      </c>
      <c r="F50" s="90" t="s">
        <v>1102</v>
      </c>
      <c r="G50" s="103" t="s">
        <v>2403</v>
      </c>
      <c r="H50" s="90" t="s">
        <v>2290</v>
      </c>
      <c r="I50" s="84" t="s">
        <v>834</v>
      </c>
      <c r="J50" s="90" t="s">
        <v>473</v>
      </c>
      <c r="K50" s="83" t="s">
        <v>1166</v>
      </c>
      <c r="L50" s="82" t="s">
        <v>40</v>
      </c>
      <c r="M50" s="90">
        <v>1</v>
      </c>
      <c r="N50" s="90"/>
      <c r="O50" s="90">
        <f t="shared" si="0"/>
        <v>1</v>
      </c>
      <c r="P50" s="90"/>
      <c r="Q50" s="90">
        <f t="shared" si="0"/>
        <v>1</v>
      </c>
      <c r="R50" s="90"/>
      <c r="S50" s="90">
        <f t="shared" si="1"/>
        <v>1</v>
      </c>
      <c r="T50" s="90"/>
      <c r="U50" s="90">
        <f t="shared" si="1"/>
        <v>1</v>
      </c>
      <c r="V50" s="90"/>
      <c r="W50" s="90">
        <f t="shared" si="1"/>
        <v>1</v>
      </c>
      <c r="X50" s="90"/>
      <c r="Y50" s="90">
        <f t="shared" si="1"/>
        <v>1</v>
      </c>
      <c r="Z50" s="90"/>
      <c r="AA50" s="90">
        <f t="shared" si="2"/>
        <v>1</v>
      </c>
      <c r="AB50" s="90"/>
      <c r="AC50" s="90">
        <f t="shared" si="2"/>
        <v>1</v>
      </c>
      <c r="AD50" s="90"/>
      <c r="AE50" s="90">
        <f t="shared" si="2"/>
        <v>1</v>
      </c>
      <c r="AF50" s="90"/>
      <c r="AG50" s="90">
        <f t="shared" si="2"/>
        <v>1</v>
      </c>
      <c r="AH50" s="90"/>
      <c r="AI50" s="90">
        <f t="shared" si="4"/>
        <v>1</v>
      </c>
      <c r="AJ50" s="90"/>
      <c r="AK50" s="90">
        <f t="shared" si="4"/>
        <v>1</v>
      </c>
    </row>
    <row r="51" spans="1:37" x14ac:dyDescent="0.2">
      <c r="A51" s="84" t="s">
        <v>461</v>
      </c>
      <c r="B51" s="90" t="s">
        <v>999</v>
      </c>
      <c r="C51" s="84" t="s">
        <v>597</v>
      </c>
      <c r="D51" s="90" t="s">
        <v>1814</v>
      </c>
      <c r="E51" s="84" t="s">
        <v>583</v>
      </c>
      <c r="F51" s="90" t="s">
        <v>1169</v>
      </c>
      <c r="G51" s="103" t="s">
        <v>2124</v>
      </c>
      <c r="H51" s="90" t="s">
        <v>163</v>
      </c>
      <c r="I51" s="84" t="s">
        <v>469</v>
      </c>
      <c r="J51" s="90" t="s">
        <v>1755</v>
      </c>
      <c r="K51" s="83" t="s">
        <v>2192</v>
      </c>
      <c r="L51" s="82"/>
      <c r="M51" s="90">
        <v>0</v>
      </c>
      <c r="N51" s="90"/>
      <c r="O51" s="90">
        <f t="shared" si="0"/>
        <v>0</v>
      </c>
      <c r="P51" s="90"/>
      <c r="Q51" s="90">
        <f t="shared" si="0"/>
        <v>0</v>
      </c>
      <c r="R51" s="90"/>
      <c r="S51" s="90">
        <f t="shared" si="1"/>
        <v>0</v>
      </c>
      <c r="T51" s="90"/>
      <c r="U51" s="90">
        <f t="shared" si="1"/>
        <v>0</v>
      </c>
      <c r="V51" s="90"/>
      <c r="W51" s="90">
        <f t="shared" si="1"/>
        <v>0</v>
      </c>
      <c r="X51" s="90"/>
      <c r="Y51" s="90">
        <f t="shared" si="1"/>
        <v>0</v>
      </c>
      <c r="Z51" s="90"/>
      <c r="AA51" s="90">
        <f t="shared" si="2"/>
        <v>0</v>
      </c>
      <c r="AB51" s="90"/>
      <c r="AC51" s="90">
        <f t="shared" si="2"/>
        <v>0</v>
      </c>
      <c r="AD51" s="90"/>
      <c r="AE51" s="90">
        <f t="shared" si="2"/>
        <v>0</v>
      </c>
      <c r="AF51" s="90"/>
      <c r="AG51" s="90">
        <f t="shared" si="2"/>
        <v>0</v>
      </c>
      <c r="AH51" s="90"/>
      <c r="AI51" s="90">
        <f t="shared" si="4"/>
        <v>0</v>
      </c>
      <c r="AJ51" s="90"/>
      <c r="AK51" s="90">
        <f t="shared" si="4"/>
        <v>0</v>
      </c>
    </row>
    <row r="52" spans="1:37" x14ac:dyDescent="0.2">
      <c r="A52" s="84" t="s">
        <v>461</v>
      </c>
      <c r="B52" s="90" t="s">
        <v>999</v>
      </c>
      <c r="C52" s="84" t="s">
        <v>161</v>
      </c>
      <c r="D52" s="90" t="s">
        <v>1815</v>
      </c>
      <c r="E52" s="84" t="s">
        <v>583</v>
      </c>
      <c r="F52" s="90" t="s">
        <v>1169</v>
      </c>
      <c r="G52" s="103" t="s">
        <v>180</v>
      </c>
      <c r="H52" s="90" t="s">
        <v>23</v>
      </c>
      <c r="I52" s="84" t="s">
        <v>469</v>
      </c>
      <c r="J52" s="90" t="s">
        <v>1755</v>
      </c>
      <c r="K52" s="83" t="s">
        <v>2192</v>
      </c>
      <c r="L52" s="82"/>
      <c r="M52" s="90">
        <v>0</v>
      </c>
      <c r="N52" s="90"/>
      <c r="O52" s="90">
        <f t="shared" si="0"/>
        <v>0</v>
      </c>
      <c r="P52" s="90"/>
      <c r="Q52" s="90">
        <f t="shared" si="0"/>
        <v>0</v>
      </c>
      <c r="R52" s="90"/>
      <c r="S52" s="90">
        <f t="shared" si="1"/>
        <v>0</v>
      </c>
      <c r="T52" s="90"/>
      <c r="U52" s="90">
        <f t="shared" si="1"/>
        <v>0</v>
      </c>
      <c r="V52" s="90"/>
      <c r="W52" s="90">
        <f t="shared" si="1"/>
        <v>0</v>
      </c>
      <c r="X52" s="90"/>
      <c r="Y52" s="90">
        <f t="shared" si="1"/>
        <v>0</v>
      </c>
      <c r="Z52" s="90"/>
      <c r="AA52" s="90">
        <f t="shared" si="2"/>
        <v>0</v>
      </c>
      <c r="AB52" s="90"/>
      <c r="AC52" s="90">
        <f t="shared" si="2"/>
        <v>0</v>
      </c>
      <c r="AD52" s="90"/>
      <c r="AE52" s="90">
        <f t="shared" si="2"/>
        <v>0</v>
      </c>
      <c r="AF52" s="90"/>
      <c r="AG52" s="90">
        <f t="shared" si="2"/>
        <v>0</v>
      </c>
      <c r="AH52" s="90"/>
      <c r="AI52" s="90">
        <f t="shared" si="4"/>
        <v>0</v>
      </c>
      <c r="AJ52" s="90"/>
      <c r="AK52" s="90">
        <f t="shared" si="4"/>
        <v>0</v>
      </c>
    </row>
    <row r="53" spans="1:37" s="80" customFormat="1" x14ac:dyDescent="0.2">
      <c r="A53" s="85" t="s">
        <v>461</v>
      </c>
      <c r="B53" s="91" t="s">
        <v>999</v>
      </c>
      <c r="C53" s="85" t="s">
        <v>937</v>
      </c>
      <c r="D53" s="91" t="s">
        <v>963</v>
      </c>
      <c r="E53" s="85" t="s">
        <v>245</v>
      </c>
      <c r="F53" s="91" t="s">
        <v>1839</v>
      </c>
      <c r="G53" s="104" t="s">
        <v>2652</v>
      </c>
      <c r="H53" s="91" t="s">
        <v>1695</v>
      </c>
      <c r="I53" s="85" t="s">
        <v>642</v>
      </c>
      <c r="J53" s="91" t="s">
        <v>1748</v>
      </c>
      <c r="K53" s="108" t="s">
        <v>2135</v>
      </c>
      <c r="L53" s="109"/>
      <c r="M53" s="91">
        <v>0</v>
      </c>
      <c r="N53" s="91"/>
      <c r="O53" s="90">
        <f t="shared" si="0"/>
        <v>0</v>
      </c>
      <c r="P53" s="91"/>
      <c r="Q53" s="90">
        <f t="shared" si="0"/>
        <v>0</v>
      </c>
      <c r="R53" s="91"/>
      <c r="S53" s="90">
        <f t="shared" si="1"/>
        <v>0</v>
      </c>
      <c r="T53" s="91"/>
      <c r="U53" s="90">
        <f t="shared" si="1"/>
        <v>0</v>
      </c>
      <c r="V53" s="91"/>
      <c r="W53" s="90">
        <f t="shared" si="1"/>
        <v>0</v>
      </c>
      <c r="X53" s="91"/>
      <c r="Y53" s="90">
        <f t="shared" si="1"/>
        <v>0</v>
      </c>
      <c r="Z53" s="91"/>
      <c r="AA53" s="90">
        <f t="shared" si="2"/>
        <v>0</v>
      </c>
      <c r="AB53" s="91"/>
      <c r="AC53" s="90">
        <f t="shared" si="2"/>
        <v>0</v>
      </c>
      <c r="AD53" s="91"/>
      <c r="AE53" s="90">
        <f t="shared" si="2"/>
        <v>0</v>
      </c>
      <c r="AF53" s="91"/>
      <c r="AG53" s="90">
        <f t="shared" si="2"/>
        <v>0</v>
      </c>
      <c r="AH53" s="91"/>
      <c r="AI53" s="90">
        <f t="shared" si="4"/>
        <v>0</v>
      </c>
      <c r="AJ53" s="91"/>
      <c r="AK53" s="90">
        <f t="shared" si="4"/>
        <v>0</v>
      </c>
    </row>
    <row r="54" spans="1:37" x14ac:dyDescent="0.2">
      <c r="A54" s="84" t="s">
        <v>461</v>
      </c>
      <c r="B54" s="90" t="s">
        <v>999</v>
      </c>
      <c r="C54" s="84" t="s">
        <v>940</v>
      </c>
      <c r="D54" s="90" t="s">
        <v>942</v>
      </c>
      <c r="E54" s="84" t="s">
        <v>747</v>
      </c>
      <c r="F54" s="90" t="s">
        <v>1324</v>
      </c>
      <c r="G54" s="103" t="s">
        <v>2105</v>
      </c>
      <c r="H54" s="90" t="s">
        <v>1640</v>
      </c>
      <c r="I54" s="84" t="s">
        <v>509</v>
      </c>
      <c r="J54" s="90" t="s">
        <v>1750</v>
      </c>
      <c r="K54" s="83" t="s">
        <v>2842</v>
      </c>
      <c r="L54" s="82"/>
      <c r="M54" s="90">
        <v>0</v>
      </c>
      <c r="N54" s="90"/>
      <c r="O54" s="90">
        <f t="shared" si="0"/>
        <v>0</v>
      </c>
      <c r="P54" s="90"/>
      <c r="Q54" s="90">
        <f t="shared" si="0"/>
        <v>0</v>
      </c>
      <c r="R54" s="90"/>
      <c r="S54" s="90">
        <f t="shared" si="1"/>
        <v>0</v>
      </c>
      <c r="T54" s="90"/>
      <c r="U54" s="90">
        <f t="shared" si="1"/>
        <v>0</v>
      </c>
      <c r="V54" s="90"/>
      <c r="W54" s="90">
        <f t="shared" si="1"/>
        <v>0</v>
      </c>
      <c r="X54" s="90"/>
      <c r="Y54" s="90">
        <f t="shared" si="1"/>
        <v>0</v>
      </c>
      <c r="Z54" s="90"/>
      <c r="AA54" s="90">
        <f t="shared" si="2"/>
        <v>0</v>
      </c>
      <c r="AB54" s="90"/>
      <c r="AC54" s="90">
        <f t="shared" si="2"/>
        <v>0</v>
      </c>
      <c r="AD54" s="90"/>
      <c r="AE54" s="90">
        <f t="shared" si="2"/>
        <v>0</v>
      </c>
      <c r="AF54" s="90"/>
      <c r="AG54" s="90">
        <f t="shared" si="2"/>
        <v>0</v>
      </c>
      <c r="AH54" s="90"/>
      <c r="AI54" s="90">
        <f t="shared" si="4"/>
        <v>0</v>
      </c>
      <c r="AJ54" s="90"/>
      <c r="AK54" s="90">
        <f t="shared" si="4"/>
        <v>0</v>
      </c>
    </row>
    <row r="55" spans="1:37" x14ac:dyDescent="0.2">
      <c r="A55" s="84" t="s">
        <v>461</v>
      </c>
      <c r="B55" s="90" t="s">
        <v>999</v>
      </c>
      <c r="C55" s="84" t="s">
        <v>945</v>
      </c>
      <c r="D55" s="90" t="s">
        <v>1817</v>
      </c>
      <c r="E55" s="84" t="s">
        <v>480</v>
      </c>
      <c r="F55" s="90" t="s">
        <v>1102</v>
      </c>
      <c r="G55" s="103" t="s">
        <v>1559</v>
      </c>
      <c r="H55" s="90" t="s">
        <v>2291</v>
      </c>
      <c r="I55" s="84" t="s">
        <v>834</v>
      </c>
      <c r="J55" s="90" t="s">
        <v>473</v>
      </c>
      <c r="K55" s="83" t="s">
        <v>1166</v>
      </c>
      <c r="L55" s="82" t="s">
        <v>40</v>
      </c>
      <c r="M55" s="90">
        <v>1</v>
      </c>
      <c r="N55" s="90"/>
      <c r="O55" s="90">
        <f t="shared" si="0"/>
        <v>1</v>
      </c>
      <c r="P55" s="90"/>
      <c r="Q55" s="90">
        <f t="shared" si="0"/>
        <v>1</v>
      </c>
      <c r="R55" s="90"/>
      <c r="S55" s="90">
        <f t="shared" si="1"/>
        <v>1</v>
      </c>
      <c r="T55" s="90"/>
      <c r="U55" s="90">
        <f t="shared" si="1"/>
        <v>1</v>
      </c>
      <c r="V55" s="90"/>
      <c r="W55" s="90">
        <f t="shared" si="1"/>
        <v>1</v>
      </c>
      <c r="X55" s="90"/>
      <c r="Y55" s="90">
        <f t="shared" si="1"/>
        <v>1</v>
      </c>
      <c r="Z55" s="90"/>
      <c r="AA55" s="90">
        <f t="shared" si="2"/>
        <v>1</v>
      </c>
      <c r="AB55" s="90"/>
      <c r="AC55" s="90">
        <f t="shared" si="2"/>
        <v>1</v>
      </c>
      <c r="AD55" s="90"/>
      <c r="AE55" s="90">
        <f t="shared" si="2"/>
        <v>1</v>
      </c>
      <c r="AF55" s="90"/>
      <c r="AG55" s="90">
        <f t="shared" si="2"/>
        <v>1</v>
      </c>
      <c r="AH55" s="90"/>
      <c r="AI55" s="90">
        <f t="shared" si="4"/>
        <v>1</v>
      </c>
      <c r="AJ55" s="90"/>
      <c r="AK55" s="90">
        <f t="shared" si="4"/>
        <v>1</v>
      </c>
    </row>
    <row r="56" spans="1:37" x14ac:dyDescent="0.2">
      <c r="A56" s="84" t="s">
        <v>461</v>
      </c>
      <c r="B56" s="90" t="s">
        <v>999</v>
      </c>
      <c r="C56" s="84" t="s">
        <v>414</v>
      </c>
      <c r="D56" s="90" t="s">
        <v>639</v>
      </c>
      <c r="E56" s="84" t="s">
        <v>961</v>
      </c>
      <c r="F56" s="90" t="s">
        <v>1002</v>
      </c>
      <c r="G56" s="103" t="s">
        <v>2653</v>
      </c>
      <c r="H56" s="90" t="s">
        <v>2292</v>
      </c>
      <c r="I56" s="84" t="s">
        <v>777</v>
      </c>
      <c r="J56" s="90" t="s">
        <v>860</v>
      </c>
      <c r="K56" s="83" t="s">
        <v>1771</v>
      </c>
      <c r="L56" s="82" t="s">
        <v>2574</v>
      </c>
      <c r="M56" s="90">
        <v>17</v>
      </c>
      <c r="N56" s="90"/>
      <c r="O56" s="90">
        <f t="shared" si="0"/>
        <v>17</v>
      </c>
      <c r="P56" s="90"/>
      <c r="Q56" s="90">
        <f t="shared" si="0"/>
        <v>17</v>
      </c>
      <c r="R56" s="90"/>
      <c r="S56" s="90">
        <f t="shared" si="1"/>
        <v>17</v>
      </c>
      <c r="T56" s="90"/>
      <c r="U56" s="90">
        <f t="shared" si="1"/>
        <v>17</v>
      </c>
      <c r="V56" s="90"/>
      <c r="W56" s="90">
        <f t="shared" si="1"/>
        <v>17</v>
      </c>
      <c r="X56" s="90"/>
      <c r="Y56" s="90">
        <f t="shared" si="1"/>
        <v>17</v>
      </c>
      <c r="Z56" s="90"/>
      <c r="AA56" s="90">
        <f t="shared" si="2"/>
        <v>17</v>
      </c>
      <c r="AB56" s="90"/>
      <c r="AC56" s="90">
        <f t="shared" si="2"/>
        <v>17</v>
      </c>
      <c r="AD56" s="90"/>
      <c r="AE56" s="90">
        <f t="shared" si="2"/>
        <v>17</v>
      </c>
      <c r="AF56" s="90"/>
      <c r="AG56" s="90">
        <f t="shared" si="2"/>
        <v>17</v>
      </c>
      <c r="AH56" s="90"/>
      <c r="AI56" s="90">
        <f t="shared" si="4"/>
        <v>17</v>
      </c>
      <c r="AJ56" s="90"/>
      <c r="AK56" s="90">
        <f t="shared" si="4"/>
        <v>17</v>
      </c>
    </row>
    <row r="57" spans="1:37" x14ac:dyDescent="0.2">
      <c r="A57" s="84" t="s">
        <v>461</v>
      </c>
      <c r="B57" s="90" t="s">
        <v>999</v>
      </c>
      <c r="C57" s="84" t="s">
        <v>952</v>
      </c>
      <c r="D57" s="90" t="s">
        <v>1820</v>
      </c>
      <c r="E57" s="84" t="s">
        <v>480</v>
      </c>
      <c r="F57" s="90" t="s">
        <v>1102</v>
      </c>
      <c r="G57" s="103" t="s">
        <v>2654</v>
      </c>
      <c r="H57" s="90" t="s">
        <v>2205</v>
      </c>
      <c r="I57" s="84" t="s">
        <v>777</v>
      </c>
      <c r="J57" s="90" t="s">
        <v>860</v>
      </c>
      <c r="K57" s="83" t="s">
        <v>1771</v>
      </c>
      <c r="L57" s="82"/>
      <c r="M57" s="90">
        <v>1</v>
      </c>
      <c r="N57" s="90"/>
      <c r="O57" s="90">
        <f t="shared" si="0"/>
        <v>1</v>
      </c>
      <c r="P57" s="90"/>
      <c r="Q57" s="90">
        <f t="shared" si="0"/>
        <v>1</v>
      </c>
      <c r="R57" s="90"/>
      <c r="S57" s="90">
        <f t="shared" si="1"/>
        <v>1</v>
      </c>
      <c r="T57" s="90"/>
      <c r="U57" s="90">
        <f t="shared" si="1"/>
        <v>1</v>
      </c>
      <c r="V57" s="90"/>
      <c r="W57" s="90">
        <f t="shared" si="1"/>
        <v>1</v>
      </c>
      <c r="X57" s="90"/>
      <c r="Y57" s="90">
        <f t="shared" si="1"/>
        <v>1</v>
      </c>
      <c r="Z57" s="90"/>
      <c r="AA57" s="90">
        <f t="shared" si="2"/>
        <v>1</v>
      </c>
      <c r="AB57" s="90"/>
      <c r="AC57" s="90">
        <f t="shared" si="2"/>
        <v>1</v>
      </c>
      <c r="AD57" s="90"/>
      <c r="AE57" s="90">
        <f t="shared" si="2"/>
        <v>1</v>
      </c>
      <c r="AF57" s="90"/>
      <c r="AG57" s="90">
        <f t="shared" si="2"/>
        <v>1</v>
      </c>
      <c r="AH57" s="90"/>
      <c r="AI57" s="90">
        <f t="shared" si="4"/>
        <v>1</v>
      </c>
      <c r="AJ57" s="90"/>
      <c r="AK57" s="90">
        <f t="shared" si="4"/>
        <v>1</v>
      </c>
    </row>
    <row r="58" spans="1:37" x14ac:dyDescent="0.2">
      <c r="A58" s="84" t="s">
        <v>461</v>
      </c>
      <c r="B58" s="90" t="s">
        <v>999</v>
      </c>
      <c r="C58" s="84" t="s">
        <v>207</v>
      </c>
      <c r="D58" s="90" t="s">
        <v>1822</v>
      </c>
      <c r="E58" s="84" t="s">
        <v>434</v>
      </c>
      <c r="F58" s="90" t="s">
        <v>2191</v>
      </c>
      <c r="G58" s="103" t="s">
        <v>2655</v>
      </c>
      <c r="H58" s="90" t="s">
        <v>2294</v>
      </c>
      <c r="I58" s="84" t="s">
        <v>642</v>
      </c>
      <c r="J58" s="90" t="s">
        <v>1748</v>
      </c>
      <c r="K58" s="83" t="s">
        <v>2135</v>
      </c>
      <c r="L58" s="82"/>
      <c r="M58" s="90">
        <v>0</v>
      </c>
      <c r="N58" s="90"/>
      <c r="O58" s="90">
        <f t="shared" si="0"/>
        <v>0</v>
      </c>
      <c r="P58" s="90"/>
      <c r="Q58" s="90">
        <f t="shared" si="0"/>
        <v>0</v>
      </c>
      <c r="R58" s="90"/>
      <c r="S58" s="90">
        <f t="shared" si="1"/>
        <v>0</v>
      </c>
      <c r="T58" s="90"/>
      <c r="U58" s="90">
        <f t="shared" si="1"/>
        <v>0</v>
      </c>
      <c r="V58" s="90"/>
      <c r="W58" s="90">
        <f t="shared" si="1"/>
        <v>0</v>
      </c>
      <c r="X58" s="90"/>
      <c r="Y58" s="90">
        <f t="shared" si="1"/>
        <v>0</v>
      </c>
      <c r="Z58" s="90"/>
      <c r="AA58" s="90">
        <f t="shared" si="2"/>
        <v>0</v>
      </c>
      <c r="AB58" s="90"/>
      <c r="AC58" s="90">
        <f t="shared" si="2"/>
        <v>0</v>
      </c>
      <c r="AD58" s="90"/>
      <c r="AE58" s="90">
        <f t="shared" si="2"/>
        <v>0</v>
      </c>
      <c r="AF58" s="90"/>
      <c r="AG58" s="90">
        <f t="shared" si="2"/>
        <v>0</v>
      </c>
      <c r="AH58" s="90"/>
      <c r="AI58" s="90">
        <f t="shared" si="4"/>
        <v>0</v>
      </c>
      <c r="AJ58" s="90"/>
      <c r="AK58" s="90">
        <f t="shared" si="4"/>
        <v>0</v>
      </c>
    </row>
    <row r="59" spans="1:37" x14ac:dyDescent="0.2">
      <c r="A59" s="84" t="s">
        <v>461</v>
      </c>
      <c r="B59" s="90" t="s">
        <v>999</v>
      </c>
      <c r="C59" s="84" t="s">
        <v>953</v>
      </c>
      <c r="D59" s="90" t="s">
        <v>1214</v>
      </c>
      <c r="E59" s="84" t="s">
        <v>480</v>
      </c>
      <c r="F59" s="90" t="s">
        <v>1102</v>
      </c>
      <c r="G59" s="103" t="s">
        <v>2656</v>
      </c>
      <c r="H59" s="90" t="s">
        <v>2295</v>
      </c>
      <c r="I59" s="84" t="s">
        <v>642</v>
      </c>
      <c r="J59" s="90" t="s">
        <v>1748</v>
      </c>
      <c r="K59" s="83" t="s">
        <v>2135</v>
      </c>
      <c r="L59" s="82"/>
      <c r="M59" s="90">
        <v>0</v>
      </c>
      <c r="N59" s="90"/>
      <c r="O59" s="90">
        <f t="shared" si="0"/>
        <v>0</v>
      </c>
      <c r="P59" s="90"/>
      <c r="Q59" s="90">
        <f t="shared" si="0"/>
        <v>0</v>
      </c>
      <c r="R59" s="90"/>
      <c r="S59" s="90">
        <f t="shared" si="1"/>
        <v>0</v>
      </c>
      <c r="T59" s="90"/>
      <c r="U59" s="90">
        <f t="shared" si="1"/>
        <v>0</v>
      </c>
      <c r="V59" s="90"/>
      <c r="W59" s="90">
        <f t="shared" si="1"/>
        <v>0</v>
      </c>
      <c r="X59" s="90"/>
      <c r="Y59" s="90">
        <f t="shared" si="1"/>
        <v>0</v>
      </c>
      <c r="Z59" s="90"/>
      <c r="AA59" s="90">
        <f t="shared" si="2"/>
        <v>0</v>
      </c>
      <c r="AB59" s="90"/>
      <c r="AC59" s="90">
        <f t="shared" si="2"/>
        <v>0</v>
      </c>
      <c r="AD59" s="90"/>
      <c r="AE59" s="90">
        <f t="shared" si="2"/>
        <v>0</v>
      </c>
      <c r="AF59" s="90"/>
      <c r="AG59" s="90">
        <f t="shared" si="2"/>
        <v>0</v>
      </c>
      <c r="AH59" s="90"/>
      <c r="AI59" s="90">
        <f t="shared" si="4"/>
        <v>0</v>
      </c>
      <c r="AJ59" s="90"/>
      <c r="AK59" s="90">
        <f t="shared" si="4"/>
        <v>0</v>
      </c>
    </row>
    <row r="60" spans="1:37" x14ac:dyDescent="0.2">
      <c r="A60" s="84" t="s">
        <v>461</v>
      </c>
      <c r="B60" s="90" t="s">
        <v>999</v>
      </c>
      <c r="C60" s="84" t="s">
        <v>190</v>
      </c>
      <c r="D60" s="90" t="s">
        <v>1215</v>
      </c>
      <c r="E60" s="84" t="s">
        <v>480</v>
      </c>
      <c r="F60" s="90" t="s">
        <v>1102</v>
      </c>
      <c r="G60" s="103" t="s">
        <v>2657</v>
      </c>
      <c r="H60" s="90" t="s">
        <v>2297</v>
      </c>
      <c r="I60" s="84" t="s">
        <v>642</v>
      </c>
      <c r="J60" s="90" t="s">
        <v>1748</v>
      </c>
      <c r="K60" s="83" t="s">
        <v>2135</v>
      </c>
      <c r="L60" s="82"/>
      <c r="M60" s="90">
        <v>3</v>
      </c>
      <c r="N60" s="90"/>
      <c r="O60" s="90">
        <f t="shared" si="0"/>
        <v>3</v>
      </c>
      <c r="P60" s="90"/>
      <c r="Q60" s="90">
        <f t="shared" si="0"/>
        <v>3</v>
      </c>
      <c r="R60" s="90"/>
      <c r="S60" s="90">
        <f t="shared" si="1"/>
        <v>3</v>
      </c>
      <c r="T60" s="90">
        <v>1</v>
      </c>
      <c r="U60" s="90">
        <f t="shared" si="1"/>
        <v>4</v>
      </c>
      <c r="V60" s="90"/>
      <c r="W60" s="90">
        <f t="shared" si="1"/>
        <v>4</v>
      </c>
      <c r="X60" s="90"/>
      <c r="Y60" s="90">
        <f t="shared" si="1"/>
        <v>4</v>
      </c>
      <c r="Z60" s="90"/>
      <c r="AA60" s="90">
        <f t="shared" si="2"/>
        <v>4</v>
      </c>
      <c r="AB60" s="90"/>
      <c r="AC60" s="90">
        <f t="shared" si="2"/>
        <v>4</v>
      </c>
      <c r="AD60" s="90"/>
      <c r="AE60" s="90">
        <f t="shared" si="2"/>
        <v>4</v>
      </c>
      <c r="AF60" s="90"/>
      <c r="AG60" s="90">
        <f t="shared" si="2"/>
        <v>4</v>
      </c>
      <c r="AH60" s="90"/>
      <c r="AI60" s="90">
        <f t="shared" si="4"/>
        <v>4</v>
      </c>
      <c r="AJ60" s="90"/>
      <c r="AK60" s="90">
        <f t="shared" si="4"/>
        <v>4</v>
      </c>
    </row>
    <row r="61" spans="1:37" x14ac:dyDescent="0.2">
      <c r="A61" s="84" t="s">
        <v>461</v>
      </c>
      <c r="B61" s="90" t="s">
        <v>999</v>
      </c>
      <c r="C61" s="84" t="s">
        <v>790</v>
      </c>
      <c r="D61" s="90" t="s">
        <v>1824</v>
      </c>
      <c r="E61" s="84" t="s">
        <v>480</v>
      </c>
      <c r="F61" s="90" t="s">
        <v>1102</v>
      </c>
      <c r="G61" s="103" t="s">
        <v>1549</v>
      </c>
      <c r="H61" s="90" t="s">
        <v>1883</v>
      </c>
      <c r="I61" s="84" t="s">
        <v>642</v>
      </c>
      <c r="J61" s="90" t="s">
        <v>1748</v>
      </c>
      <c r="K61" s="83" t="s">
        <v>2135</v>
      </c>
      <c r="L61" s="82"/>
      <c r="M61" s="90">
        <v>6</v>
      </c>
      <c r="N61" s="90"/>
      <c r="O61" s="90">
        <f t="shared" si="0"/>
        <v>6</v>
      </c>
      <c r="P61" s="90"/>
      <c r="Q61" s="90">
        <f t="shared" si="0"/>
        <v>6</v>
      </c>
      <c r="R61" s="90"/>
      <c r="S61" s="90">
        <f t="shared" si="1"/>
        <v>6</v>
      </c>
      <c r="T61" s="90"/>
      <c r="U61" s="90">
        <f t="shared" si="1"/>
        <v>6</v>
      </c>
      <c r="V61" s="90"/>
      <c r="W61" s="90">
        <f t="shared" si="1"/>
        <v>6</v>
      </c>
      <c r="X61" s="90"/>
      <c r="Y61" s="90">
        <f t="shared" si="1"/>
        <v>6</v>
      </c>
      <c r="Z61" s="90"/>
      <c r="AA61" s="90">
        <f t="shared" si="2"/>
        <v>6</v>
      </c>
      <c r="AB61" s="90"/>
      <c r="AC61" s="90">
        <f t="shared" si="2"/>
        <v>6</v>
      </c>
      <c r="AD61" s="90"/>
      <c r="AE61" s="90">
        <f t="shared" si="2"/>
        <v>6</v>
      </c>
      <c r="AF61" s="90"/>
      <c r="AG61" s="90">
        <f t="shared" si="2"/>
        <v>6</v>
      </c>
      <c r="AH61" s="90"/>
      <c r="AI61" s="90">
        <f t="shared" si="4"/>
        <v>6</v>
      </c>
      <c r="AJ61" s="90"/>
      <c r="AK61" s="90">
        <f t="shared" si="4"/>
        <v>6</v>
      </c>
    </row>
    <row r="62" spans="1:37" x14ac:dyDescent="0.2">
      <c r="A62" s="84" t="s">
        <v>461</v>
      </c>
      <c r="B62" s="90" t="s">
        <v>999</v>
      </c>
      <c r="C62" s="84" t="s">
        <v>632</v>
      </c>
      <c r="D62" s="90" t="s">
        <v>1825</v>
      </c>
      <c r="E62" s="84" t="s">
        <v>480</v>
      </c>
      <c r="F62" s="90" t="s">
        <v>1102</v>
      </c>
      <c r="G62" s="103" t="s">
        <v>2658</v>
      </c>
      <c r="H62" s="90" t="s">
        <v>2170</v>
      </c>
      <c r="I62" s="84" t="s">
        <v>642</v>
      </c>
      <c r="J62" s="90" t="s">
        <v>1748</v>
      </c>
      <c r="K62" s="83" t="s">
        <v>2135</v>
      </c>
      <c r="L62" s="82"/>
      <c r="M62" s="90">
        <v>6</v>
      </c>
      <c r="N62" s="90"/>
      <c r="O62" s="90">
        <f t="shared" si="0"/>
        <v>6</v>
      </c>
      <c r="P62" s="90"/>
      <c r="Q62" s="90">
        <f t="shared" si="0"/>
        <v>6</v>
      </c>
      <c r="R62" s="90"/>
      <c r="S62" s="90">
        <f t="shared" si="1"/>
        <v>6</v>
      </c>
      <c r="T62" s="90"/>
      <c r="U62" s="90">
        <f t="shared" si="1"/>
        <v>6</v>
      </c>
      <c r="V62" s="90"/>
      <c r="W62" s="90">
        <f t="shared" si="1"/>
        <v>6</v>
      </c>
      <c r="X62" s="90"/>
      <c r="Y62" s="90">
        <f t="shared" si="1"/>
        <v>6</v>
      </c>
      <c r="Z62" s="90"/>
      <c r="AA62" s="90">
        <f t="shared" si="2"/>
        <v>6</v>
      </c>
      <c r="AB62" s="90"/>
      <c r="AC62" s="90">
        <f t="shared" si="2"/>
        <v>6</v>
      </c>
      <c r="AD62" s="90"/>
      <c r="AE62" s="90">
        <f t="shared" si="2"/>
        <v>6</v>
      </c>
      <c r="AF62" s="90"/>
      <c r="AG62" s="90">
        <f t="shared" si="2"/>
        <v>6</v>
      </c>
      <c r="AH62" s="90"/>
      <c r="AI62" s="90">
        <f t="shared" si="4"/>
        <v>6</v>
      </c>
      <c r="AJ62" s="90"/>
      <c r="AK62" s="90">
        <f t="shared" si="4"/>
        <v>6</v>
      </c>
    </row>
    <row r="63" spans="1:37" x14ac:dyDescent="0.2">
      <c r="A63" s="84" t="s">
        <v>461</v>
      </c>
      <c r="B63" s="90" t="s">
        <v>999</v>
      </c>
      <c r="C63" s="84" t="s">
        <v>632</v>
      </c>
      <c r="D63" s="90" t="s">
        <v>1825</v>
      </c>
      <c r="E63" s="84" t="s">
        <v>551</v>
      </c>
      <c r="F63" s="90" t="s">
        <v>2190</v>
      </c>
      <c r="G63" s="103" t="s">
        <v>2997</v>
      </c>
      <c r="H63" s="90" t="s">
        <v>600</v>
      </c>
      <c r="I63" s="84" t="s">
        <v>642</v>
      </c>
      <c r="J63" s="90" t="s">
        <v>1748</v>
      </c>
      <c r="K63" s="83" t="s">
        <v>2135</v>
      </c>
      <c r="L63" s="82"/>
      <c r="M63" s="90">
        <v>5</v>
      </c>
      <c r="N63" s="90"/>
      <c r="O63" s="90">
        <f t="shared" si="0"/>
        <v>5</v>
      </c>
      <c r="P63" s="90"/>
      <c r="Q63" s="90">
        <f t="shared" si="0"/>
        <v>5</v>
      </c>
      <c r="R63" s="90"/>
      <c r="S63" s="90">
        <f t="shared" si="1"/>
        <v>5</v>
      </c>
      <c r="T63" s="90"/>
      <c r="U63" s="90">
        <f t="shared" si="1"/>
        <v>5</v>
      </c>
      <c r="V63" s="90"/>
      <c r="W63" s="90">
        <f t="shared" si="1"/>
        <v>5</v>
      </c>
      <c r="X63" s="90"/>
      <c r="Y63" s="90">
        <f t="shared" si="1"/>
        <v>5</v>
      </c>
      <c r="Z63" s="90"/>
      <c r="AA63" s="90">
        <f t="shared" si="2"/>
        <v>5</v>
      </c>
      <c r="AB63" s="90"/>
      <c r="AC63" s="90">
        <f t="shared" si="2"/>
        <v>5</v>
      </c>
      <c r="AD63" s="90"/>
      <c r="AE63" s="90">
        <f t="shared" si="2"/>
        <v>5</v>
      </c>
      <c r="AF63" s="90"/>
      <c r="AG63" s="90">
        <f t="shared" si="2"/>
        <v>5</v>
      </c>
      <c r="AH63" s="90"/>
      <c r="AI63" s="90">
        <f t="shared" si="4"/>
        <v>5</v>
      </c>
      <c r="AJ63" s="90"/>
      <c r="AK63" s="90">
        <f t="shared" si="4"/>
        <v>5</v>
      </c>
    </row>
    <row r="64" spans="1:37" x14ac:dyDescent="0.2">
      <c r="A64" s="84" t="s">
        <v>461</v>
      </c>
      <c r="B64" s="90" t="s">
        <v>999</v>
      </c>
      <c r="C64" s="84" t="s">
        <v>962</v>
      </c>
      <c r="D64" s="90" t="s">
        <v>1826</v>
      </c>
      <c r="E64" s="84" t="s">
        <v>480</v>
      </c>
      <c r="F64" s="90" t="s">
        <v>1102</v>
      </c>
      <c r="G64" s="103" t="s">
        <v>2659</v>
      </c>
      <c r="H64" s="90" t="s">
        <v>1799</v>
      </c>
      <c r="I64" s="84" t="s">
        <v>642</v>
      </c>
      <c r="J64" s="90" t="s">
        <v>1748</v>
      </c>
      <c r="K64" s="83" t="s">
        <v>2135</v>
      </c>
      <c r="L64" s="82"/>
      <c r="M64" s="90">
        <v>4</v>
      </c>
      <c r="N64" s="90"/>
      <c r="O64" s="90">
        <f t="shared" si="0"/>
        <v>4</v>
      </c>
      <c r="P64" s="90"/>
      <c r="Q64" s="90">
        <f t="shared" si="0"/>
        <v>4</v>
      </c>
      <c r="R64" s="90"/>
      <c r="S64" s="90">
        <f t="shared" si="1"/>
        <v>4</v>
      </c>
      <c r="T64" s="90"/>
      <c r="U64" s="90">
        <f t="shared" si="1"/>
        <v>4</v>
      </c>
      <c r="V64" s="90"/>
      <c r="W64" s="90">
        <f t="shared" si="1"/>
        <v>4</v>
      </c>
      <c r="X64" s="90"/>
      <c r="Y64" s="90">
        <f t="shared" si="1"/>
        <v>4</v>
      </c>
      <c r="Z64" s="90"/>
      <c r="AA64" s="90">
        <f t="shared" si="2"/>
        <v>4</v>
      </c>
      <c r="AB64" s="90"/>
      <c r="AC64" s="90">
        <f t="shared" si="2"/>
        <v>4</v>
      </c>
      <c r="AD64" s="90"/>
      <c r="AE64" s="90">
        <f t="shared" si="2"/>
        <v>4</v>
      </c>
      <c r="AF64" s="90"/>
      <c r="AG64" s="90">
        <f t="shared" si="2"/>
        <v>4</v>
      </c>
      <c r="AH64" s="90"/>
      <c r="AI64" s="90">
        <f t="shared" si="4"/>
        <v>4</v>
      </c>
      <c r="AJ64" s="90"/>
      <c r="AK64" s="90">
        <f t="shared" si="4"/>
        <v>4</v>
      </c>
    </row>
    <row r="65" spans="1:37" x14ac:dyDescent="0.2">
      <c r="A65" s="84" t="s">
        <v>461</v>
      </c>
      <c r="B65" s="90" t="s">
        <v>999</v>
      </c>
      <c r="C65" s="84" t="s">
        <v>962</v>
      </c>
      <c r="D65" s="90" t="s">
        <v>1826</v>
      </c>
      <c r="E65" s="84" t="s">
        <v>551</v>
      </c>
      <c r="F65" s="90" t="s">
        <v>2190</v>
      </c>
      <c r="G65" s="103" t="s">
        <v>2918</v>
      </c>
      <c r="H65" s="90" t="s">
        <v>3012</v>
      </c>
      <c r="I65" s="84" t="s">
        <v>642</v>
      </c>
      <c r="J65" s="90" t="s">
        <v>1748</v>
      </c>
      <c r="K65" s="83" t="s">
        <v>2135</v>
      </c>
      <c r="L65" s="82"/>
      <c r="M65" s="90">
        <v>1</v>
      </c>
      <c r="N65" s="90"/>
      <c r="O65" s="90">
        <f t="shared" si="0"/>
        <v>1</v>
      </c>
      <c r="P65" s="90"/>
      <c r="Q65" s="90">
        <f t="shared" si="0"/>
        <v>1</v>
      </c>
      <c r="R65" s="90"/>
      <c r="S65" s="90">
        <f t="shared" si="1"/>
        <v>1</v>
      </c>
      <c r="T65" s="90"/>
      <c r="U65" s="90">
        <f t="shared" si="1"/>
        <v>1</v>
      </c>
      <c r="V65" s="90"/>
      <c r="W65" s="90">
        <f t="shared" si="1"/>
        <v>1</v>
      </c>
      <c r="X65" s="90"/>
      <c r="Y65" s="90">
        <f t="shared" si="1"/>
        <v>1</v>
      </c>
      <c r="Z65" s="90"/>
      <c r="AA65" s="90">
        <f t="shared" si="2"/>
        <v>1</v>
      </c>
      <c r="AB65" s="90"/>
      <c r="AC65" s="90">
        <f t="shared" si="2"/>
        <v>1</v>
      </c>
      <c r="AD65" s="90"/>
      <c r="AE65" s="90">
        <f t="shared" si="2"/>
        <v>1</v>
      </c>
      <c r="AF65" s="90"/>
      <c r="AG65" s="90">
        <f t="shared" si="2"/>
        <v>1</v>
      </c>
      <c r="AH65" s="90"/>
      <c r="AI65" s="90">
        <f t="shared" si="4"/>
        <v>1</v>
      </c>
      <c r="AJ65" s="90"/>
      <c r="AK65" s="90">
        <f t="shared" si="4"/>
        <v>1</v>
      </c>
    </row>
    <row r="66" spans="1:37" x14ac:dyDescent="0.2">
      <c r="A66" s="84" t="s">
        <v>461</v>
      </c>
      <c r="B66" s="90" t="s">
        <v>999</v>
      </c>
      <c r="C66" s="84" t="s">
        <v>965</v>
      </c>
      <c r="D66" s="90" t="s">
        <v>446</v>
      </c>
      <c r="E66" s="84" t="s">
        <v>480</v>
      </c>
      <c r="F66" s="90" t="s">
        <v>1102</v>
      </c>
      <c r="G66" s="103" t="s">
        <v>2438</v>
      </c>
      <c r="H66" s="90" t="s">
        <v>1930</v>
      </c>
      <c r="I66" s="84" t="s">
        <v>642</v>
      </c>
      <c r="J66" s="90" t="s">
        <v>1748</v>
      </c>
      <c r="K66" s="83" t="s">
        <v>2135</v>
      </c>
      <c r="L66" s="82"/>
      <c r="M66" s="90">
        <v>4</v>
      </c>
      <c r="N66" s="90"/>
      <c r="O66" s="90">
        <f t="shared" si="0"/>
        <v>4</v>
      </c>
      <c r="P66" s="90"/>
      <c r="Q66" s="90">
        <f t="shared" si="0"/>
        <v>4</v>
      </c>
      <c r="R66" s="90"/>
      <c r="S66" s="90">
        <f t="shared" si="1"/>
        <v>4</v>
      </c>
      <c r="T66" s="90"/>
      <c r="U66" s="90">
        <f t="shared" si="1"/>
        <v>4</v>
      </c>
      <c r="V66" s="90"/>
      <c r="W66" s="90">
        <f t="shared" si="1"/>
        <v>4</v>
      </c>
      <c r="X66" s="90"/>
      <c r="Y66" s="90">
        <f t="shared" si="1"/>
        <v>4</v>
      </c>
      <c r="Z66" s="90"/>
      <c r="AA66" s="90">
        <f t="shared" si="2"/>
        <v>4</v>
      </c>
      <c r="AB66" s="90"/>
      <c r="AC66" s="90">
        <f t="shared" si="2"/>
        <v>4</v>
      </c>
      <c r="AD66" s="90"/>
      <c r="AE66" s="90">
        <f t="shared" si="2"/>
        <v>4</v>
      </c>
      <c r="AF66" s="90"/>
      <c r="AG66" s="90">
        <f t="shared" si="2"/>
        <v>4</v>
      </c>
      <c r="AH66" s="90"/>
      <c r="AI66" s="90">
        <f t="shared" si="4"/>
        <v>4</v>
      </c>
      <c r="AJ66" s="90"/>
      <c r="AK66" s="90">
        <f t="shared" si="4"/>
        <v>4</v>
      </c>
    </row>
    <row r="67" spans="1:37" x14ac:dyDescent="0.2">
      <c r="A67" s="84" t="s">
        <v>461</v>
      </c>
      <c r="B67" s="90" t="s">
        <v>999</v>
      </c>
      <c r="C67" s="84" t="s">
        <v>279</v>
      </c>
      <c r="D67" s="90" t="s">
        <v>1829</v>
      </c>
      <c r="E67" s="84" t="s">
        <v>583</v>
      </c>
      <c r="F67" s="90" t="s">
        <v>1169</v>
      </c>
      <c r="G67" s="103" t="s">
        <v>1774</v>
      </c>
      <c r="H67" s="90" t="s">
        <v>2299</v>
      </c>
      <c r="I67" s="84" t="s">
        <v>834</v>
      </c>
      <c r="J67" s="90" t="s">
        <v>473</v>
      </c>
      <c r="K67" s="83" t="s">
        <v>1166</v>
      </c>
      <c r="L67" s="82" t="s">
        <v>461</v>
      </c>
      <c r="M67" s="90">
        <v>7</v>
      </c>
      <c r="N67" s="90"/>
      <c r="O67" s="90">
        <f t="shared" si="0"/>
        <v>7</v>
      </c>
      <c r="P67" s="90"/>
      <c r="Q67" s="90">
        <f t="shared" si="0"/>
        <v>7</v>
      </c>
      <c r="R67" s="90"/>
      <c r="S67" s="90">
        <f t="shared" si="1"/>
        <v>7</v>
      </c>
      <c r="T67" s="90"/>
      <c r="U67" s="90">
        <f t="shared" si="1"/>
        <v>7</v>
      </c>
      <c r="V67" s="90"/>
      <c r="W67" s="90">
        <f t="shared" si="1"/>
        <v>7</v>
      </c>
      <c r="X67" s="90"/>
      <c r="Y67" s="90">
        <f t="shared" si="1"/>
        <v>7</v>
      </c>
      <c r="Z67" s="90"/>
      <c r="AA67" s="90">
        <f t="shared" si="2"/>
        <v>7</v>
      </c>
      <c r="AB67" s="90"/>
      <c r="AC67" s="90">
        <f t="shared" si="2"/>
        <v>7</v>
      </c>
      <c r="AD67" s="90"/>
      <c r="AE67" s="90">
        <f t="shared" si="2"/>
        <v>7</v>
      </c>
      <c r="AF67" s="90"/>
      <c r="AG67" s="90">
        <f t="shared" si="2"/>
        <v>7</v>
      </c>
      <c r="AH67" s="90"/>
      <c r="AI67" s="90">
        <f t="shared" si="4"/>
        <v>7</v>
      </c>
      <c r="AJ67" s="90"/>
      <c r="AK67" s="90">
        <f t="shared" si="4"/>
        <v>7</v>
      </c>
    </row>
    <row r="68" spans="1:37" x14ac:dyDescent="0.2">
      <c r="A68" s="84" t="s">
        <v>461</v>
      </c>
      <c r="B68" s="90" t="s">
        <v>999</v>
      </c>
      <c r="C68" s="84" t="s">
        <v>967</v>
      </c>
      <c r="D68" s="90" t="s">
        <v>1830</v>
      </c>
      <c r="E68" s="84" t="s">
        <v>480</v>
      </c>
      <c r="F68" s="90" t="s">
        <v>1102</v>
      </c>
      <c r="G68" s="103" t="s">
        <v>2661</v>
      </c>
      <c r="H68" s="90" t="s">
        <v>1983</v>
      </c>
      <c r="I68" s="84" t="s">
        <v>642</v>
      </c>
      <c r="J68" s="90" t="s">
        <v>1748</v>
      </c>
      <c r="K68" s="83" t="s">
        <v>2135</v>
      </c>
      <c r="L68" s="82"/>
      <c r="M68" s="90">
        <v>4</v>
      </c>
      <c r="N68" s="90"/>
      <c r="O68" s="90">
        <f t="shared" si="0"/>
        <v>4</v>
      </c>
      <c r="P68" s="90"/>
      <c r="Q68" s="90">
        <f t="shared" si="0"/>
        <v>4</v>
      </c>
      <c r="R68" s="90"/>
      <c r="S68" s="90">
        <f t="shared" si="1"/>
        <v>4</v>
      </c>
      <c r="T68" s="90"/>
      <c r="U68" s="90">
        <f t="shared" si="1"/>
        <v>4</v>
      </c>
      <c r="V68" s="90"/>
      <c r="W68" s="90">
        <f t="shared" si="1"/>
        <v>4</v>
      </c>
      <c r="X68" s="90"/>
      <c r="Y68" s="90">
        <f t="shared" ref="Y68:AK83" si="5">SUM(W68:X68)</f>
        <v>4</v>
      </c>
      <c r="Z68" s="90"/>
      <c r="AA68" s="90">
        <f t="shared" si="5"/>
        <v>4</v>
      </c>
      <c r="AB68" s="90"/>
      <c r="AC68" s="90">
        <f t="shared" si="5"/>
        <v>4</v>
      </c>
      <c r="AD68" s="90"/>
      <c r="AE68" s="90">
        <f t="shared" si="5"/>
        <v>4</v>
      </c>
      <c r="AF68" s="90"/>
      <c r="AG68" s="90">
        <f t="shared" si="5"/>
        <v>4</v>
      </c>
      <c r="AH68" s="90"/>
      <c r="AI68" s="90">
        <f t="shared" si="5"/>
        <v>4</v>
      </c>
      <c r="AJ68" s="90"/>
      <c r="AK68" s="90">
        <f t="shared" si="5"/>
        <v>4</v>
      </c>
    </row>
    <row r="69" spans="1:37" x14ac:dyDescent="0.2">
      <c r="A69" s="84" t="s">
        <v>461</v>
      </c>
      <c r="B69" s="90" t="s">
        <v>999</v>
      </c>
      <c r="C69" s="84" t="s">
        <v>782</v>
      </c>
      <c r="D69" s="90" t="s">
        <v>1832</v>
      </c>
      <c r="E69" s="84" t="s">
        <v>1278</v>
      </c>
      <c r="F69" s="90" t="s">
        <v>643</v>
      </c>
      <c r="G69" s="103" t="s">
        <v>2034</v>
      </c>
      <c r="H69" s="90" t="s">
        <v>1441</v>
      </c>
      <c r="I69" s="84" t="s">
        <v>777</v>
      </c>
      <c r="J69" s="90" t="s">
        <v>860</v>
      </c>
      <c r="K69" s="83" t="s">
        <v>1771</v>
      </c>
      <c r="L69" s="82"/>
      <c r="M69" s="90">
        <v>1</v>
      </c>
      <c r="N69" s="90"/>
      <c r="O69" s="90">
        <f t="shared" ref="O69:Q133" si="6">SUM(M69:N69)</f>
        <v>1</v>
      </c>
      <c r="P69" s="90"/>
      <c r="Q69" s="90">
        <f t="shared" si="6"/>
        <v>1</v>
      </c>
      <c r="R69" s="90"/>
      <c r="S69" s="90">
        <f t="shared" ref="S69:Y133" si="7">SUM(Q69:R69)</f>
        <v>1</v>
      </c>
      <c r="T69" s="90"/>
      <c r="U69" s="90">
        <f t="shared" si="7"/>
        <v>1</v>
      </c>
      <c r="V69" s="90"/>
      <c r="W69" s="90">
        <f t="shared" si="7"/>
        <v>1</v>
      </c>
      <c r="X69" s="90"/>
      <c r="Y69" s="90">
        <f t="shared" si="7"/>
        <v>1</v>
      </c>
      <c r="Z69" s="90"/>
      <c r="AA69" s="90">
        <f t="shared" si="5"/>
        <v>1</v>
      </c>
      <c r="AB69" s="90"/>
      <c r="AC69" s="90">
        <f t="shared" si="5"/>
        <v>1</v>
      </c>
      <c r="AD69" s="90"/>
      <c r="AE69" s="90">
        <f t="shared" si="5"/>
        <v>1</v>
      </c>
      <c r="AF69" s="90"/>
      <c r="AG69" s="90">
        <f t="shared" si="5"/>
        <v>1</v>
      </c>
      <c r="AH69" s="90"/>
      <c r="AI69" s="90">
        <f t="shared" si="5"/>
        <v>1</v>
      </c>
      <c r="AJ69" s="90"/>
      <c r="AK69" s="90">
        <f t="shared" si="5"/>
        <v>1</v>
      </c>
    </row>
    <row r="70" spans="1:37" x14ac:dyDescent="0.2">
      <c r="A70" s="84" t="s">
        <v>461</v>
      </c>
      <c r="B70" s="90" t="s">
        <v>999</v>
      </c>
      <c r="C70" s="84" t="s">
        <v>612</v>
      </c>
      <c r="D70" s="90" t="s">
        <v>1833</v>
      </c>
      <c r="E70" s="84" t="s">
        <v>276</v>
      </c>
      <c r="F70" s="90" t="s">
        <v>1359</v>
      </c>
      <c r="G70" s="103" t="s">
        <v>2662</v>
      </c>
      <c r="H70" s="90" t="s">
        <v>2300</v>
      </c>
      <c r="I70" s="84" t="s">
        <v>642</v>
      </c>
      <c r="J70" s="90" t="s">
        <v>1748</v>
      </c>
      <c r="K70" s="83" t="s">
        <v>2135</v>
      </c>
      <c r="L70" s="82" t="s">
        <v>3060</v>
      </c>
      <c r="M70" s="90">
        <v>0</v>
      </c>
      <c r="N70" s="90"/>
      <c r="O70" s="90">
        <f t="shared" si="6"/>
        <v>0</v>
      </c>
      <c r="P70" s="90"/>
      <c r="Q70" s="90">
        <f t="shared" si="6"/>
        <v>0</v>
      </c>
      <c r="R70" s="90"/>
      <c r="S70" s="90">
        <f t="shared" si="7"/>
        <v>0</v>
      </c>
      <c r="T70" s="90"/>
      <c r="U70" s="90">
        <f t="shared" si="7"/>
        <v>0</v>
      </c>
      <c r="V70" s="90"/>
      <c r="W70" s="90">
        <f t="shared" si="7"/>
        <v>0</v>
      </c>
      <c r="X70" s="90"/>
      <c r="Y70" s="90">
        <f t="shared" si="7"/>
        <v>0</v>
      </c>
      <c r="Z70" s="90"/>
      <c r="AA70" s="90">
        <f t="shared" si="5"/>
        <v>0</v>
      </c>
      <c r="AB70" s="90"/>
      <c r="AC70" s="90">
        <f t="shared" si="5"/>
        <v>0</v>
      </c>
      <c r="AD70" s="90"/>
      <c r="AE70" s="90">
        <f t="shared" si="5"/>
        <v>0</v>
      </c>
      <c r="AF70" s="90"/>
      <c r="AG70" s="90">
        <f t="shared" si="5"/>
        <v>0</v>
      </c>
      <c r="AH70" s="90"/>
      <c r="AI70" s="90">
        <f t="shared" si="5"/>
        <v>0</v>
      </c>
      <c r="AJ70" s="90"/>
      <c r="AK70" s="90">
        <f t="shared" si="5"/>
        <v>0</v>
      </c>
    </row>
    <row r="71" spans="1:37" x14ac:dyDescent="0.2">
      <c r="A71" s="84" t="s">
        <v>461</v>
      </c>
      <c r="B71" s="90" t="s">
        <v>999</v>
      </c>
      <c r="C71" s="84" t="s">
        <v>974</v>
      </c>
      <c r="D71" s="90" t="s">
        <v>1834</v>
      </c>
      <c r="E71" s="84" t="s">
        <v>276</v>
      </c>
      <c r="F71" s="90" t="s">
        <v>1359</v>
      </c>
      <c r="G71" s="103" t="s">
        <v>2601</v>
      </c>
      <c r="H71" s="90" t="s">
        <v>2302</v>
      </c>
      <c r="I71" s="84" t="s">
        <v>642</v>
      </c>
      <c r="J71" s="90" t="s">
        <v>1748</v>
      </c>
      <c r="K71" s="83" t="s">
        <v>2135</v>
      </c>
      <c r="L71" s="82" t="s">
        <v>1898</v>
      </c>
      <c r="M71" s="90">
        <v>1</v>
      </c>
      <c r="N71" s="90"/>
      <c r="O71" s="90">
        <f t="shared" si="6"/>
        <v>1</v>
      </c>
      <c r="P71" s="90"/>
      <c r="Q71" s="90">
        <f t="shared" si="6"/>
        <v>1</v>
      </c>
      <c r="R71" s="90"/>
      <c r="S71" s="90">
        <f t="shared" si="7"/>
        <v>1</v>
      </c>
      <c r="T71" s="90"/>
      <c r="U71" s="90">
        <f t="shared" si="7"/>
        <v>1</v>
      </c>
      <c r="V71" s="90"/>
      <c r="W71" s="90">
        <f t="shared" si="7"/>
        <v>1</v>
      </c>
      <c r="X71" s="90"/>
      <c r="Y71" s="90">
        <f t="shared" si="7"/>
        <v>1</v>
      </c>
      <c r="Z71" s="90"/>
      <c r="AA71" s="90">
        <f t="shared" si="5"/>
        <v>1</v>
      </c>
      <c r="AB71" s="90"/>
      <c r="AC71" s="90">
        <f t="shared" si="5"/>
        <v>1</v>
      </c>
      <c r="AD71" s="90"/>
      <c r="AE71" s="90">
        <f t="shared" si="5"/>
        <v>1</v>
      </c>
      <c r="AF71" s="90"/>
      <c r="AG71" s="90">
        <f t="shared" si="5"/>
        <v>1</v>
      </c>
      <c r="AH71" s="90"/>
      <c r="AI71" s="90">
        <f t="shared" si="5"/>
        <v>1</v>
      </c>
      <c r="AJ71" s="90"/>
      <c r="AK71" s="90">
        <f t="shared" si="5"/>
        <v>1</v>
      </c>
    </row>
    <row r="72" spans="1:37" x14ac:dyDescent="0.2">
      <c r="A72" s="84" t="s">
        <v>461</v>
      </c>
      <c r="B72" s="90" t="s">
        <v>999</v>
      </c>
      <c r="C72" s="84" t="s">
        <v>977</v>
      </c>
      <c r="D72" s="90" t="s">
        <v>1715</v>
      </c>
      <c r="E72" s="84" t="s">
        <v>276</v>
      </c>
      <c r="F72" s="90" t="s">
        <v>1359</v>
      </c>
      <c r="G72" s="103" t="s">
        <v>1976</v>
      </c>
      <c r="H72" s="90" t="s">
        <v>1496</v>
      </c>
      <c r="I72" s="84" t="s">
        <v>642</v>
      </c>
      <c r="J72" s="90" t="s">
        <v>1748</v>
      </c>
      <c r="K72" s="83" t="s">
        <v>2135</v>
      </c>
      <c r="L72" s="82" t="s">
        <v>1898</v>
      </c>
      <c r="M72" s="90">
        <v>8</v>
      </c>
      <c r="N72" s="90"/>
      <c r="O72" s="90">
        <f t="shared" si="6"/>
        <v>8</v>
      </c>
      <c r="P72" s="90"/>
      <c r="Q72" s="90">
        <f t="shared" si="6"/>
        <v>8</v>
      </c>
      <c r="R72" s="90"/>
      <c r="S72" s="90">
        <f t="shared" si="7"/>
        <v>8</v>
      </c>
      <c r="T72" s="90"/>
      <c r="U72" s="90">
        <f t="shared" si="7"/>
        <v>8</v>
      </c>
      <c r="V72" s="90"/>
      <c r="W72" s="90">
        <f t="shared" si="7"/>
        <v>8</v>
      </c>
      <c r="X72" s="90"/>
      <c r="Y72" s="90">
        <f t="shared" si="7"/>
        <v>8</v>
      </c>
      <c r="Z72" s="90"/>
      <c r="AA72" s="90">
        <f t="shared" si="5"/>
        <v>8</v>
      </c>
      <c r="AB72" s="90"/>
      <c r="AC72" s="90">
        <f t="shared" si="5"/>
        <v>8</v>
      </c>
      <c r="AD72" s="90"/>
      <c r="AE72" s="90">
        <f t="shared" si="5"/>
        <v>8</v>
      </c>
      <c r="AF72" s="90"/>
      <c r="AG72" s="90">
        <f t="shared" si="5"/>
        <v>8</v>
      </c>
      <c r="AH72" s="90"/>
      <c r="AI72" s="90">
        <f t="shared" si="5"/>
        <v>8</v>
      </c>
      <c r="AJ72" s="90"/>
      <c r="AK72" s="90">
        <f t="shared" si="5"/>
        <v>8</v>
      </c>
    </row>
    <row r="73" spans="1:37" x14ac:dyDescent="0.2">
      <c r="A73" s="84" t="s">
        <v>461</v>
      </c>
      <c r="B73" s="90" t="s">
        <v>999</v>
      </c>
      <c r="C73" s="84" t="s">
        <v>981</v>
      </c>
      <c r="D73" s="90" t="s">
        <v>1836</v>
      </c>
      <c r="E73" s="84" t="s">
        <v>276</v>
      </c>
      <c r="F73" s="90" t="s">
        <v>1359</v>
      </c>
      <c r="G73" s="103" t="s">
        <v>2664</v>
      </c>
      <c r="H73" s="90" t="s">
        <v>1212</v>
      </c>
      <c r="I73" s="84" t="s">
        <v>642</v>
      </c>
      <c r="J73" s="90" t="s">
        <v>1748</v>
      </c>
      <c r="K73" s="83" t="s">
        <v>2135</v>
      </c>
      <c r="L73" s="82" t="s">
        <v>1898</v>
      </c>
      <c r="M73" s="90">
        <v>144</v>
      </c>
      <c r="N73" s="90"/>
      <c r="O73" s="90">
        <f t="shared" si="6"/>
        <v>144</v>
      </c>
      <c r="P73" s="90"/>
      <c r="Q73" s="90">
        <f t="shared" si="6"/>
        <v>144</v>
      </c>
      <c r="R73" s="90"/>
      <c r="S73" s="90">
        <f t="shared" si="7"/>
        <v>144</v>
      </c>
      <c r="T73" s="90">
        <v>1</v>
      </c>
      <c r="U73" s="90">
        <f t="shared" si="7"/>
        <v>145</v>
      </c>
      <c r="V73" s="90"/>
      <c r="W73" s="90">
        <f t="shared" si="7"/>
        <v>145</v>
      </c>
      <c r="X73" s="90"/>
      <c r="Y73" s="90">
        <f t="shared" si="7"/>
        <v>145</v>
      </c>
      <c r="Z73" s="90">
        <v>1</v>
      </c>
      <c r="AA73" s="90">
        <f t="shared" si="5"/>
        <v>146</v>
      </c>
      <c r="AB73" s="90"/>
      <c r="AC73" s="90">
        <f t="shared" si="5"/>
        <v>146</v>
      </c>
      <c r="AD73" s="90"/>
      <c r="AE73" s="90">
        <f t="shared" si="5"/>
        <v>146</v>
      </c>
      <c r="AF73" s="90"/>
      <c r="AG73" s="90">
        <f t="shared" si="5"/>
        <v>146</v>
      </c>
      <c r="AH73" s="90"/>
      <c r="AI73" s="90">
        <f t="shared" si="5"/>
        <v>146</v>
      </c>
      <c r="AJ73" s="90"/>
      <c r="AK73" s="90">
        <f t="shared" si="5"/>
        <v>146</v>
      </c>
    </row>
    <row r="74" spans="1:37" x14ac:dyDescent="0.2">
      <c r="A74" s="84" t="s">
        <v>461</v>
      </c>
      <c r="B74" s="90" t="s">
        <v>999</v>
      </c>
      <c r="C74" s="84" t="s">
        <v>986</v>
      </c>
      <c r="D74" s="90" t="s">
        <v>388</v>
      </c>
      <c r="E74" s="84" t="s">
        <v>276</v>
      </c>
      <c r="F74" s="90" t="s">
        <v>1359</v>
      </c>
      <c r="G74" s="103" t="s">
        <v>2644</v>
      </c>
      <c r="H74" s="90" t="s">
        <v>2303</v>
      </c>
      <c r="I74" s="84" t="s">
        <v>854</v>
      </c>
      <c r="J74" s="90" t="s">
        <v>1751</v>
      </c>
      <c r="K74" s="83" t="s">
        <v>696</v>
      </c>
      <c r="L74" s="82" t="s">
        <v>2578</v>
      </c>
      <c r="M74" s="90">
        <v>0</v>
      </c>
      <c r="N74" s="90"/>
      <c r="O74" s="90">
        <f t="shared" si="6"/>
        <v>0</v>
      </c>
      <c r="P74" s="90"/>
      <c r="Q74" s="90">
        <f t="shared" si="6"/>
        <v>0</v>
      </c>
      <c r="R74" s="90"/>
      <c r="S74" s="90">
        <f t="shared" si="7"/>
        <v>0</v>
      </c>
      <c r="T74" s="90"/>
      <c r="U74" s="90">
        <f t="shared" si="7"/>
        <v>0</v>
      </c>
      <c r="V74" s="90"/>
      <c r="W74" s="90">
        <f t="shared" si="7"/>
        <v>0</v>
      </c>
      <c r="X74" s="90"/>
      <c r="Y74" s="90">
        <f t="shared" si="7"/>
        <v>0</v>
      </c>
      <c r="Z74" s="90"/>
      <c r="AA74" s="90">
        <f t="shared" si="5"/>
        <v>0</v>
      </c>
      <c r="AB74" s="90"/>
      <c r="AC74" s="90">
        <f t="shared" si="5"/>
        <v>0</v>
      </c>
      <c r="AD74" s="90"/>
      <c r="AE74" s="90">
        <f t="shared" si="5"/>
        <v>0</v>
      </c>
      <c r="AF74" s="90"/>
      <c r="AG74" s="90">
        <f t="shared" si="5"/>
        <v>0</v>
      </c>
      <c r="AH74" s="90"/>
      <c r="AI74" s="90">
        <f t="shared" si="5"/>
        <v>0</v>
      </c>
      <c r="AJ74" s="90"/>
      <c r="AK74" s="90">
        <f t="shared" si="5"/>
        <v>0</v>
      </c>
    </row>
    <row r="75" spans="1:37" x14ac:dyDescent="0.2">
      <c r="A75" s="84" t="s">
        <v>461</v>
      </c>
      <c r="B75" s="90" t="s">
        <v>999</v>
      </c>
      <c r="C75" s="84" t="s">
        <v>989</v>
      </c>
      <c r="D75" s="90" t="s">
        <v>1837</v>
      </c>
      <c r="E75" s="84" t="s">
        <v>276</v>
      </c>
      <c r="F75" s="90" t="s">
        <v>1359</v>
      </c>
      <c r="G75" s="103" t="s">
        <v>2666</v>
      </c>
      <c r="H75" s="90" t="s">
        <v>2304</v>
      </c>
      <c r="I75" s="84" t="s">
        <v>854</v>
      </c>
      <c r="J75" s="90" t="s">
        <v>1751</v>
      </c>
      <c r="K75" s="83" t="s">
        <v>696</v>
      </c>
      <c r="L75" s="82" t="s">
        <v>2578</v>
      </c>
      <c r="M75" s="90">
        <v>0</v>
      </c>
      <c r="N75" s="90"/>
      <c r="O75" s="90">
        <f t="shared" si="6"/>
        <v>0</v>
      </c>
      <c r="P75" s="90"/>
      <c r="Q75" s="90">
        <f t="shared" si="6"/>
        <v>0</v>
      </c>
      <c r="R75" s="90"/>
      <c r="S75" s="90">
        <f t="shared" si="7"/>
        <v>0</v>
      </c>
      <c r="T75" s="90"/>
      <c r="U75" s="90">
        <f t="shared" si="7"/>
        <v>0</v>
      </c>
      <c r="V75" s="90"/>
      <c r="W75" s="90">
        <f t="shared" si="7"/>
        <v>0</v>
      </c>
      <c r="X75" s="90"/>
      <c r="Y75" s="90">
        <f t="shared" si="7"/>
        <v>0</v>
      </c>
      <c r="Z75" s="90"/>
      <c r="AA75" s="90">
        <f t="shared" si="5"/>
        <v>0</v>
      </c>
      <c r="AB75" s="90"/>
      <c r="AC75" s="90">
        <f t="shared" si="5"/>
        <v>0</v>
      </c>
      <c r="AD75" s="90"/>
      <c r="AE75" s="90">
        <f t="shared" si="5"/>
        <v>0</v>
      </c>
      <c r="AF75" s="90"/>
      <c r="AG75" s="90">
        <f t="shared" si="5"/>
        <v>0</v>
      </c>
      <c r="AH75" s="90"/>
      <c r="AI75" s="90">
        <f t="shared" si="5"/>
        <v>0</v>
      </c>
      <c r="AJ75" s="90"/>
      <c r="AK75" s="90">
        <f t="shared" si="5"/>
        <v>0</v>
      </c>
    </row>
    <row r="76" spans="1:37" x14ac:dyDescent="0.2">
      <c r="A76" s="84" t="s">
        <v>461</v>
      </c>
      <c r="B76" s="90" t="s">
        <v>999</v>
      </c>
      <c r="C76" s="84" t="s">
        <v>336</v>
      </c>
      <c r="D76" s="90" t="s">
        <v>928</v>
      </c>
      <c r="E76" s="84" t="s">
        <v>276</v>
      </c>
      <c r="F76" s="90" t="s">
        <v>1359</v>
      </c>
      <c r="G76" s="103" t="s">
        <v>1878</v>
      </c>
      <c r="H76" s="90" t="s">
        <v>588</v>
      </c>
      <c r="I76" s="84" t="s">
        <v>854</v>
      </c>
      <c r="J76" s="90" t="s">
        <v>1751</v>
      </c>
      <c r="K76" s="83" t="s">
        <v>696</v>
      </c>
      <c r="L76" s="82" t="s">
        <v>2578</v>
      </c>
      <c r="M76" s="90">
        <v>0</v>
      </c>
      <c r="N76" s="90"/>
      <c r="O76" s="90">
        <f t="shared" si="6"/>
        <v>0</v>
      </c>
      <c r="P76" s="90"/>
      <c r="Q76" s="90">
        <f t="shared" si="6"/>
        <v>0</v>
      </c>
      <c r="R76" s="90"/>
      <c r="S76" s="90">
        <f t="shared" si="7"/>
        <v>0</v>
      </c>
      <c r="T76" s="90"/>
      <c r="U76" s="90">
        <f t="shared" si="7"/>
        <v>0</v>
      </c>
      <c r="V76" s="90"/>
      <c r="W76" s="90">
        <f t="shared" si="7"/>
        <v>0</v>
      </c>
      <c r="X76" s="90"/>
      <c r="Y76" s="90">
        <f t="shared" si="7"/>
        <v>0</v>
      </c>
      <c r="Z76" s="90"/>
      <c r="AA76" s="90">
        <f t="shared" si="5"/>
        <v>0</v>
      </c>
      <c r="AB76" s="90"/>
      <c r="AC76" s="90">
        <f t="shared" si="5"/>
        <v>0</v>
      </c>
      <c r="AD76" s="90"/>
      <c r="AE76" s="90">
        <f t="shared" si="5"/>
        <v>0</v>
      </c>
      <c r="AF76" s="90"/>
      <c r="AG76" s="90">
        <f t="shared" si="5"/>
        <v>0</v>
      </c>
      <c r="AH76" s="90"/>
      <c r="AI76" s="90">
        <f t="shared" si="5"/>
        <v>0</v>
      </c>
      <c r="AJ76" s="90"/>
      <c r="AK76" s="90">
        <f t="shared" si="5"/>
        <v>0</v>
      </c>
    </row>
    <row r="77" spans="1:37" x14ac:dyDescent="0.2">
      <c r="A77" s="84" t="s">
        <v>461</v>
      </c>
      <c r="B77" s="90" t="s">
        <v>999</v>
      </c>
      <c r="C77" s="84" t="s">
        <v>990</v>
      </c>
      <c r="D77" s="90" t="s">
        <v>910</v>
      </c>
      <c r="E77" s="84" t="s">
        <v>276</v>
      </c>
      <c r="F77" s="90" t="s">
        <v>1359</v>
      </c>
      <c r="G77" s="103" t="s">
        <v>2667</v>
      </c>
      <c r="H77" s="90" t="s">
        <v>1453</v>
      </c>
      <c r="I77" s="84" t="s">
        <v>854</v>
      </c>
      <c r="J77" s="90" t="s">
        <v>1751</v>
      </c>
      <c r="K77" s="83" t="s">
        <v>696</v>
      </c>
      <c r="L77" s="82" t="s">
        <v>2578</v>
      </c>
      <c r="M77" s="90">
        <v>0</v>
      </c>
      <c r="N77" s="90"/>
      <c r="O77" s="90">
        <f t="shared" si="6"/>
        <v>0</v>
      </c>
      <c r="P77" s="90"/>
      <c r="Q77" s="90">
        <f t="shared" si="6"/>
        <v>0</v>
      </c>
      <c r="R77" s="90"/>
      <c r="S77" s="90">
        <f t="shared" si="7"/>
        <v>0</v>
      </c>
      <c r="T77" s="90"/>
      <c r="U77" s="90">
        <f t="shared" si="7"/>
        <v>0</v>
      </c>
      <c r="V77" s="90"/>
      <c r="W77" s="90">
        <f t="shared" si="7"/>
        <v>0</v>
      </c>
      <c r="X77" s="90"/>
      <c r="Y77" s="90">
        <f t="shared" si="7"/>
        <v>0</v>
      </c>
      <c r="Z77" s="90"/>
      <c r="AA77" s="90">
        <f t="shared" si="5"/>
        <v>0</v>
      </c>
      <c r="AB77" s="90"/>
      <c r="AC77" s="90">
        <f t="shared" si="5"/>
        <v>0</v>
      </c>
      <c r="AD77" s="90"/>
      <c r="AE77" s="90">
        <f t="shared" si="5"/>
        <v>0</v>
      </c>
      <c r="AF77" s="90"/>
      <c r="AG77" s="90">
        <f t="shared" si="5"/>
        <v>0</v>
      </c>
      <c r="AH77" s="90"/>
      <c r="AI77" s="90">
        <f t="shared" si="5"/>
        <v>0</v>
      </c>
      <c r="AJ77" s="90"/>
      <c r="AK77" s="90">
        <f t="shared" si="5"/>
        <v>0</v>
      </c>
    </row>
    <row r="78" spans="1:37" x14ac:dyDescent="0.2">
      <c r="A78" s="84" t="s">
        <v>461</v>
      </c>
      <c r="B78" s="90" t="s">
        <v>999</v>
      </c>
      <c r="C78" s="84" t="s">
        <v>991</v>
      </c>
      <c r="D78" s="90" t="s">
        <v>1690</v>
      </c>
      <c r="E78" s="84" t="s">
        <v>276</v>
      </c>
      <c r="F78" s="90" t="s">
        <v>1359</v>
      </c>
      <c r="G78" s="103" t="s">
        <v>544</v>
      </c>
      <c r="H78" s="90" t="s">
        <v>2305</v>
      </c>
      <c r="I78" s="84" t="s">
        <v>854</v>
      </c>
      <c r="J78" s="90" t="s">
        <v>1751</v>
      </c>
      <c r="K78" s="83" t="s">
        <v>696</v>
      </c>
      <c r="L78" s="82" t="s">
        <v>2578</v>
      </c>
      <c r="M78" s="90">
        <v>8</v>
      </c>
      <c r="N78" s="90"/>
      <c r="O78" s="90">
        <f t="shared" si="6"/>
        <v>8</v>
      </c>
      <c r="P78" s="90"/>
      <c r="Q78" s="90">
        <f t="shared" si="6"/>
        <v>8</v>
      </c>
      <c r="R78" s="90"/>
      <c r="S78" s="90">
        <f t="shared" si="7"/>
        <v>8</v>
      </c>
      <c r="T78" s="90"/>
      <c r="U78" s="90">
        <f t="shared" si="7"/>
        <v>8</v>
      </c>
      <c r="V78" s="90"/>
      <c r="W78" s="90">
        <f t="shared" si="7"/>
        <v>8</v>
      </c>
      <c r="X78" s="90"/>
      <c r="Y78" s="90">
        <f t="shared" si="7"/>
        <v>8</v>
      </c>
      <c r="Z78" s="90"/>
      <c r="AA78" s="90">
        <f t="shared" si="5"/>
        <v>8</v>
      </c>
      <c r="AB78" s="90"/>
      <c r="AC78" s="90">
        <f t="shared" si="5"/>
        <v>8</v>
      </c>
      <c r="AD78" s="90"/>
      <c r="AE78" s="90">
        <f t="shared" si="5"/>
        <v>8</v>
      </c>
      <c r="AF78" s="90"/>
      <c r="AG78" s="90">
        <f t="shared" si="5"/>
        <v>8</v>
      </c>
      <c r="AH78" s="90"/>
      <c r="AI78" s="90">
        <f t="shared" si="5"/>
        <v>8</v>
      </c>
      <c r="AJ78" s="90"/>
      <c r="AK78" s="90">
        <f t="shared" si="5"/>
        <v>8</v>
      </c>
    </row>
    <row r="79" spans="1:37" x14ac:dyDescent="0.2">
      <c r="A79" s="84" t="s">
        <v>461</v>
      </c>
      <c r="B79" s="90" t="s">
        <v>999</v>
      </c>
      <c r="C79" s="84" t="s">
        <v>850</v>
      </c>
      <c r="D79" s="90" t="s">
        <v>481</v>
      </c>
      <c r="E79" s="84" t="s">
        <v>276</v>
      </c>
      <c r="F79" s="90" t="s">
        <v>1359</v>
      </c>
      <c r="G79" s="103" t="s">
        <v>2668</v>
      </c>
      <c r="H79" s="90" t="s">
        <v>1144</v>
      </c>
      <c r="I79" s="84" t="s">
        <v>642</v>
      </c>
      <c r="J79" s="90" t="s">
        <v>1748</v>
      </c>
      <c r="K79" s="83" t="s">
        <v>2135</v>
      </c>
      <c r="L79" s="82" t="s">
        <v>331</v>
      </c>
      <c r="M79" s="90">
        <v>4</v>
      </c>
      <c r="N79" s="90"/>
      <c r="O79" s="90">
        <f t="shared" si="6"/>
        <v>4</v>
      </c>
      <c r="P79" s="90"/>
      <c r="Q79" s="90">
        <f t="shared" si="6"/>
        <v>4</v>
      </c>
      <c r="R79" s="90"/>
      <c r="S79" s="90">
        <f t="shared" si="7"/>
        <v>4</v>
      </c>
      <c r="T79" s="90"/>
      <c r="U79" s="90">
        <f t="shared" si="7"/>
        <v>4</v>
      </c>
      <c r="V79" s="90"/>
      <c r="W79" s="90">
        <f t="shared" si="7"/>
        <v>4</v>
      </c>
      <c r="X79" s="90"/>
      <c r="Y79" s="90">
        <f t="shared" si="7"/>
        <v>4</v>
      </c>
      <c r="Z79" s="90"/>
      <c r="AA79" s="90">
        <f t="shared" si="5"/>
        <v>4</v>
      </c>
      <c r="AB79" s="90"/>
      <c r="AC79" s="90">
        <f t="shared" si="5"/>
        <v>4</v>
      </c>
      <c r="AD79" s="90"/>
      <c r="AE79" s="90">
        <f t="shared" si="5"/>
        <v>4</v>
      </c>
      <c r="AF79" s="90"/>
      <c r="AG79" s="90">
        <f t="shared" si="5"/>
        <v>4</v>
      </c>
      <c r="AH79" s="90"/>
      <c r="AI79" s="90">
        <f t="shared" si="5"/>
        <v>4</v>
      </c>
      <c r="AJ79" s="90"/>
      <c r="AK79" s="90">
        <f t="shared" si="5"/>
        <v>4</v>
      </c>
    </row>
    <row r="80" spans="1:37" x14ac:dyDescent="0.2">
      <c r="A80" s="84" t="s">
        <v>461</v>
      </c>
      <c r="B80" s="90" t="s">
        <v>999</v>
      </c>
      <c r="C80" s="84" t="s">
        <v>63</v>
      </c>
      <c r="D80" s="90" t="s">
        <v>1729</v>
      </c>
      <c r="E80" s="84" t="s">
        <v>276</v>
      </c>
      <c r="F80" s="90" t="s">
        <v>1359</v>
      </c>
      <c r="G80" s="103" t="s">
        <v>317</v>
      </c>
      <c r="H80" s="90" t="s">
        <v>2306</v>
      </c>
      <c r="I80" s="84" t="s">
        <v>642</v>
      </c>
      <c r="J80" s="90" t="s">
        <v>1748</v>
      </c>
      <c r="K80" s="83" t="s">
        <v>2135</v>
      </c>
      <c r="L80" s="82" t="s">
        <v>331</v>
      </c>
      <c r="M80" s="90">
        <v>48</v>
      </c>
      <c r="N80" s="90"/>
      <c r="O80" s="90">
        <f t="shared" si="6"/>
        <v>48</v>
      </c>
      <c r="P80" s="90"/>
      <c r="Q80" s="90">
        <f t="shared" si="6"/>
        <v>48</v>
      </c>
      <c r="R80" s="90"/>
      <c r="S80" s="90">
        <f t="shared" si="7"/>
        <v>48</v>
      </c>
      <c r="T80" s="90"/>
      <c r="U80" s="90">
        <f t="shared" si="7"/>
        <v>48</v>
      </c>
      <c r="V80" s="90"/>
      <c r="W80" s="90">
        <f t="shared" si="7"/>
        <v>48</v>
      </c>
      <c r="X80" s="90"/>
      <c r="Y80" s="90">
        <f t="shared" si="7"/>
        <v>48</v>
      </c>
      <c r="Z80" s="90"/>
      <c r="AA80" s="90">
        <f t="shared" si="5"/>
        <v>48</v>
      </c>
      <c r="AB80" s="90"/>
      <c r="AC80" s="90">
        <f t="shared" si="5"/>
        <v>48</v>
      </c>
      <c r="AD80" s="90"/>
      <c r="AE80" s="90">
        <f t="shared" si="5"/>
        <v>48</v>
      </c>
      <c r="AF80" s="90"/>
      <c r="AG80" s="90">
        <f t="shared" si="5"/>
        <v>48</v>
      </c>
      <c r="AH80" s="90"/>
      <c r="AI80" s="90">
        <f t="shared" si="5"/>
        <v>48</v>
      </c>
      <c r="AJ80" s="90"/>
      <c r="AK80" s="90">
        <f t="shared" si="5"/>
        <v>48</v>
      </c>
    </row>
    <row r="81" spans="1:37" x14ac:dyDescent="0.2">
      <c r="A81" s="84" t="s">
        <v>461</v>
      </c>
      <c r="B81" s="90" t="s">
        <v>999</v>
      </c>
      <c r="C81" s="84" t="s">
        <v>20</v>
      </c>
      <c r="D81" s="90" t="s">
        <v>1841</v>
      </c>
      <c r="E81" s="84" t="s">
        <v>276</v>
      </c>
      <c r="F81" s="90" t="s">
        <v>1359</v>
      </c>
      <c r="G81" s="103" t="s">
        <v>2540</v>
      </c>
      <c r="H81" s="90" t="s">
        <v>2307</v>
      </c>
      <c r="I81" s="84" t="s">
        <v>642</v>
      </c>
      <c r="J81" s="90" t="s">
        <v>1748</v>
      </c>
      <c r="K81" s="83" t="s">
        <v>2135</v>
      </c>
      <c r="L81" s="82" t="s">
        <v>2523</v>
      </c>
      <c r="M81" s="90">
        <v>10</v>
      </c>
      <c r="N81" s="90"/>
      <c r="O81" s="90">
        <f t="shared" si="6"/>
        <v>10</v>
      </c>
      <c r="P81" s="90"/>
      <c r="Q81" s="90">
        <f t="shared" si="6"/>
        <v>10</v>
      </c>
      <c r="R81" s="90"/>
      <c r="S81" s="90">
        <f t="shared" si="7"/>
        <v>10</v>
      </c>
      <c r="T81" s="90"/>
      <c r="U81" s="90">
        <f t="shared" si="7"/>
        <v>10</v>
      </c>
      <c r="V81" s="90"/>
      <c r="W81" s="90">
        <f t="shared" si="7"/>
        <v>10</v>
      </c>
      <c r="X81" s="90"/>
      <c r="Y81" s="90">
        <f t="shared" si="7"/>
        <v>10</v>
      </c>
      <c r="Z81" s="90"/>
      <c r="AA81" s="90">
        <f t="shared" si="5"/>
        <v>10</v>
      </c>
      <c r="AB81" s="90"/>
      <c r="AC81" s="90">
        <f t="shared" si="5"/>
        <v>10</v>
      </c>
      <c r="AD81" s="90"/>
      <c r="AE81" s="90">
        <f t="shared" si="5"/>
        <v>10</v>
      </c>
      <c r="AF81" s="90"/>
      <c r="AG81" s="90">
        <f t="shared" si="5"/>
        <v>10</v>
      </c>
      <c r="AH81" s="90"/>
      <c r="AI81" s="90">
        <f t="shared" si="5"/>
        <v>10</v>
      </c>
      <c r="AJ81" s="90"/>
      <c r="AK81" s="90">
        <f t="shared" si="5"/>
        <v>10</v>
      </c>
    </row>
    <row r="82" spans="1:37" x14ac:dyDescent="0.2">
      <c r="A82" s="84" t="s">
        <v>461</v>
      </c>
      <c r="B82" s="90" t="s">
        <v>999</v>
      </c>
      <c r="C82" s="84" t="s">
        <v>1004</v>
      </c>
      <c r="D82" s="90" t="s">
        <v>1171</v>
      </c>
      <c r="E82" s="84" t="s">
        <v>276</v>
      </c>
      <c r="F82" s="90" t="s">
        <v>1359</v>
      </c>
      <c r="G82" s="103" t="s">
        <v>2566</v>
      </c>
      <c r="H82" s="90" t="s">
        <v>462</v>
      </c>
      <c r="I82" s="84" t="s">
        <v>642</v>
      </c>
      <c r="J82" s="90" t="s">
        <v>1748</v>
      </c>
      <c r="K82" s="83" t="s">
        <v>2135</v>
      </c>
      <c r="L82" s="82" t="s">
        <v>2523</v>
      </c>
      <c r="M82" s="90">
        <v>23</v>
      </c>
      <c r="N82" s="90"/>
      <c r="O82" s="90">
        <f t="shared" si="6"/>
        <v>23</v>
      </c>
      <c r="P82" s="90">
        <v>-1</v>
      </c>
      <c r="Q82" s="90">
        <f t="shared" si="6"/>
        <v>22</v>
      </c>
      <c r="R82" s="90"/>
      <c r="S82" s="90">
        <f t="shared" si="7"/>
        <v>22</v>
      </c>
      <c r="T82" s="90"/>
      <c r="U82" s="90">
        <f t="shared" si="7"/>
        <v>22</v>
      </c>
      <c r="V82" s="90"/>
      <c r="W82" s="90">
        <f t="shared" si="7"/>
        <v>22</v>
      </c>
      <c r="X82" s="90"/>
      <c r="Y82" s="90">
        <f t="shared" si="7"/>
        <v>22</v>
      </c>
      <c r="Z82" s="90"/>
      <c r="AA82" s="90">
        <f t="shared" si="5"/>
        <v>22</v>
      </c>
      <c r="AB82" s="90"/>
      <c r="AC82" s="90">
        <f t="shared" si="5"/>
        <v>22</v>
      </c>
      <c r="AD82" s="90"/>
      <c r="AE82" s="90">
        <f t="shared" si="5"/>
        <v>22</v>
      </c>
      <c r="AF82" s="90"/>
      <c r="AG82" s="90">
        <f t="shared" si="5"/>
        <v>22</v>
      </c>
      <c r="AH82" s="90"/>
      <c r="AI82" s="90">
        <f t="shared" si="5"/>
        <v>22</v>
      </c>
      <c r="AJ82" s="90"/>
      <c r="AK82" s="90">
        <f t="shared" si="5"/>
        <v>22</v>
      </c>
    </row>
    <row r="83" spans="1:37" x14ac:dyDescent="0.2">
      <c r="A83" s="84" t="s">
        <v>461</v>
      </c>
      <c r="B83" s="90" t="s">
        <v>999</v>
      </c>
      <c r="C83" s="84" t="s">
        <v>609</v>
      </c>
      <c r="D83" s="90" t="s">
        <v>1842</v>
      </c>
      <c r="E83" s="84" t="s">
        <v>276</v>
      </c>
      <c r="F83" s="90" t="s">
        <v>1359</v>
      </c>
      <c r="G83" s="103" t="s">
        <v>2670</v>
      </c>
      <c r="H83" s="90" t="s">
        <v>1856</v>
      </c>
      <c r="I83" s="84" t="s">
        <v>642</v>
      </c>
      <c r="J83" s="90" t="s">
        <v>1748</v>
      </c>
      <c r="K83" s="83" t="s">
        <v>2135</v>
      </c>
      <c r="L83" s="82" t="s">
        <v>2523</v>
      </c>
      <c r="M83" s="90">
        <v>4</v>
      </c>
      <c r="N83" s="90"/>
      <c r="O83" s="90">
        <f t="shared" si="6"/>
        <v>4</v>
      </c>
      <c r="P83" s="90">
        <v>-1</v>
      </c>
      <c r="Q83" s="90">
        <f t="shared" si="6"/>
        <v>3</v>
      </c>
      <c r="R83" s="90"/>
      <c r="S83" s="90">
        <f t="shared" si="7"/>
        <v>3</v>
      </c>
      <c r="T83" s="90"/>
      <c r="U83" s="90">
        <f t="shared" si="7"/>
        <v>3</v>
      </c>
      <c r="V83" s="90"/>
      <c r="W83" s="90">
        <f t="shared" si="7"/>
        <v>3</v>
      </c>
      <c r="X83" s="90"/>
      <c r="Y83" s="90">
        <f t="shared" si="7"/>
        <v>3</v>
      </c>
      <c r="Z83" s="90"/>
      <c r="AA83" s="90">
        <f t="shared" si="5"/>
        <v>3</v>
      </c>
      <c r="AB83" s="90"/>
      <c r="AC83" s="90">
        <f t="shared" si="5"/>
        <v>3</v>
      </c>
      <c r="AD83" s="90"/>
      <c r="AE83" s="90">
        <f t="shared" si="5"/>
        <v>3</v>
      </c>
      <c r="AF83" s="90"/>
      <c r="AG83" s="90">
        <f t="shared" si="5"/>
        <v>3</v>
      </c>
      <c r="AH83" s="90"/>
      <c r="AI83" s="90">
        <f t="shared" si="5"/>
        <v>3</v>
      </c>
      <c r="AJ83" s="90"/>
      <c r="AK83" s="90">
        <f t="shared" si="5"/>
        <v>3</v>
      </c>
    </row>
    <row r="84" spans="1:37" x14ac:dyDescent="0.2">
      <c r="A84" s="84" t="s">
        <v>461</v>
      </c>
      <c r="B84" s="90" t="s">
        <v>999</v>
      </c>
      <c r="C84" s="84" t="s">
        <v>1015</v>
      </c>
      <c r="D84" s="90" t="s">
        <v>1162</v>
      </c>
      <c r="E84" s="84" t="s">
        <v>276</v>
      </c>
      <c r="F84" s="90" t="s">
        <v>1359</v>
      </c>
      <c r="G84" s="103" t="s">
        <v>2672</v>
      </c>
      <c r="H84" s="90" t="s">
        <v>251</v>
      </c>
      <c r="I84" s="84" t="s">
        <v>642</v>
      </c>
      <c r="J84" s="90" t="s">
        <v>1748</v>
      </c>
      <c r="K84" s="83" t="s">
        <v>2135</v>
      </c>
      <c r="L84" s="82" t="s">
        <v>564</v>
      </c>
      <c r="M84" s="90">
        <v>67</v>
      </c>
      <c r="N84" s="90"/>
      <c r="O84" s="90">
        <f t="shared" si="6"/>
        <v>67</v>
      </c>
      <c r="P84" s="90"/>
      <c r="Q84" s="90">
        <f t="shared" si="6"/>
        <v>67</v>
      </c>
      <c r="R84" s="90"/>
      <c r="S84" s="90">
        <f t="shared" si="7"/>
        <v>67</v>
      </c>
      <c r="T84" s="90"/>
      <c r="U84" s="90">
        <f t="shared" si="7"/>
        <v>67</v>
      </c>
      <c r="V84" s="90"/>
      <c r="W84" s="90">
        <f t="shared" si="7"/>
        <v>67</v>
      </c>
      <c r="X84" s="90"/>
      <c r="Y84" s="90">
        <f t="shared" si="7"/>
        <v>67</v>
      </c>
      <c r="Z84" s="90"/>
      <c r="AA84" s="90">
        <f t="shared" ref="AA84:AI132" si="8">SUM(Y84:Z84)</f>
        <v>67</v>
      </c>
      <c r="AB84" s="90"/>
      <c r="AC84" s="90">
        <f t="shared" si="8"/>
        <v>67</v>
      </c>
      <c r="AD84" s="90"/>
      <c r="AE84" s="90">
        <f t="shared" si="8"/>
        <v>67</v>
      </c>
      <c r="AF84" s="90"/>
      <c r="AG84" s="90">
        <f t="shared" si="8"/>
        <v>67</v>
      </c>
      <c r="AH84" s="90"/>
      <c r="AI84" s="90">
        <f t="shared" si="8"/>
        <v>67</v>
      </c>
      <c r="AJ84" s="90"/>
      <c r="AK84" s="90">
        <f t="shared" ref="AK84:AK132" si="9">SUM(AI84:AJ84)</f>
        <v>67</v>
      </c>
    </row>
    <row r="85" spans="1:37" x14ac:dyDescent="0.2">
      <c r="A85" s="84" t="s">
        <v>461</v>
      </c>
      <c r="B85" s="90" t="s">
        <v>999</v>
      </c>
      <c r="C85" s="84" t="s">
        <v>997</v>
      </c>
      <c r="D85" s="90" t="s">
        <v>1844</v>
      </c>
      <c r="E85" s="84" t="s">
        <v>276</v>
      </c>
      <c r="F85" s="90" t="s">
        <v>1359</v>
      </c>
      <c r="G85" s="103" t="s">
        <v>2673</v>
      </c>
      <c r="H85" s="90" t="s">
        <v>2308</v>
      </c>
      <c r="I85" s="84" t="s">
        <v>642</v>
      </c>
      <c r="J85" s="90" t="s">
        <v>1748</v>
      </c>
      <c r="K85" s="83" t="s">
        <v>2135</v>
      </c>
      <c r="L85" s="82" t="s">
        <v>564</v>
      </c>
      <c r="M85" s="90">
        <v>66</v>
      </c>
      <c r="N85" s="90"/>
      <c r="O85" s="90">
        <f t="shared" si="6"/>
        <v>66</v>
      </c>
      <c r="P85" s="90"/>
      <c r="Q85" s="90">
        <f t="shared" si="6"/>
        <v>66</v>
      </c>
      <c r="R85" s="90"/>
      <c r="S85" s="90">
        <f t="shared" si="7"/>
        <v>66</v>
      </c>
      <c r="T85" s="90"/>
      <c r="U85" s="90">
        <f t="shared" si="7"/>
        <v>66</v>
      </c>
      <c r="V85" s="90"/>
      <c r="W85" s="90">
        <f t="shared" si="7"/>
        <v>66</v>
      </c>
      <c r="X85" s="90">
        <v>1</v>
      </c>
      <c r="Y85" s="90">
        <f t="shared" si="7"/>
        <v>67</v>
      </c>
      <c r="Z85" s="90"/>
      <c r="AA85" s="90">
        <f t="shared" si="8"/>
        <v>67</v>
      </c>
      <c r="AB85" s="90"/>
      <c r="AC85" s="90">
        <f t="shared" si="8"/>
        <v>67</v>
      </c>
      <c r="AD85" s="90"/>
      <c r="AE85" s="90">
        <f t="shared" si="8"/>
        <v>67</v>
      </c>
      <c r="AF85" s="90"/>
      <c r="AG85" s="90">
        <f t="shared" si="8"/>
        <v>67</v>
      </c>
      <c r="AH85" s="90"/>
      <c r="AI85" s="90">
        <f t="shared" si="8"/>
        <v>67</v>
      </c>
      <c r="AJ85" s="90"/>
      <c r="AK85" s="90">
        <f t="shared" si="9"/>
        <v>67</v>
      </c>
    </row>
    <row r="86" spans="1:37" x14ac:dyDescent="0.2">
      <c r="A86" s="84" t="s">
        <v>461</v>
      </c>
      <c r="B86" s="90" t="s">
        <v>999</v>
      </c>
      <c r="C86" s="84" t="s">
        <v>599</v>
      </c>
      <c r="D86" s="90" t="s">
        <v>1846</v>
      </c>
      <c r="E86" s="84" t="s">
        <v>601</v>
      </c>
      <c r="F86" s="90" t="s">
        <v>2040</v>
      </c>
      <c r="G86" s="103" t="s">
        <v>2674</v>
      </c>
      <c r="H86" s="90" t="s">
        <v>221</v>
      </c>
      <c r="I86" s="84" t="s">
        <v>469</v>
      </c>
      <c r="J86" s="90" t="s">
        <v>1755</v>
      </c>
      <c r="K86" s="83" t="s">
        <v>2192</v>
      </c>
      <c r="L86" s="82"/>
      <c r="M86" s="90">
        <v>2</v>
      </c>
      <c r="N86" s="90"/>
      <c r="O86" s="90">
        <f t="shared" si="6"/>
        <v>2</v>
      </c>
      <c r="P86" s="90"/>
      <c r="Q86" s="90">
        <f t="shared" si="6"/>
        <v>2</v>
      </c>
      <c r="R86" s="90"/>
      <c r="S86" s="90">
        <f t="shared" si="7"/>
        <v>2</v>
      </c>
      <c r="T86" s="90"/>
      <c r="U86" s="90">
        <f t="shared" si="7"/>
        <v>2</v>
      </c>
      <c r="V86" s="90"/>
      <c r="W86" s="90">
        <f t="shared" si="7"/>
        <v>2</v>
      </c>
      <c r="X86" s="90"/>
      <c r="Y86" s="90">
        <f t="shared" si="7"/>
        <v>2</v>
      </c>
      <c r="Z86" s="90"/>
      <c r="AA86" s="90">
        <f t="shared" si="8"/>
        <v>2</v>
      </c>
      <c r="AB86" s="90"/>
      <c r="AC86" s="90">
        <f t="shared" si="8"/>
        <v>2</v>
      </c>
      <c r="AD86" s="90"/>
      <c r="AE86" s="90">
        <f t="shared" si="8"/>
        <v>2</v>
      </c>
      <c r="AF86" s="90"/>
      <c r="AG86" s="90">
        <f t="shared" si="8"/>
        <v>2</v>
      </c>
      <c r="AH86" s="90"/>
      <c r="AI86" s="90">
        <f t="shared" si="8"/>
        <v>2</v>
      </c>
      <c r="AJ86" s="90"/>
      <c r="AK86" s="90">
        <f t="shared" si="9"/>
        <v>2</v>
      </c>
    </row>
    <row r="87" spans="1:37" x14ac:dyDescent="0.2">
      <c r="A87" s="84" t="s">
        <v>461</v>
      </c>
      <c r="B87" s="90" t="s">
        <v>999</v>
      </c>
      <c r="C87" s="84" t="s">
        <v>602</v>
      </c>
      <c r="D87" s="90" t="s">
        <v>1847</v>
      </c>
      <c r="E87" s="84" t="s">
        <v>604</v>
      </c>
      <c r="F87" s="90" t="s">
        <v>2193</v>
      </c>
      <c r="G87" s="103" t="s">
        <v>2675</v>
      </c>
      <c r="H87" s="90" t="s">
        <v>229</v>
      </c>
      <c r="I87" s="84" t="s">
        <v>469</v>
      </c>
      <c r="J87" s="90" t="s">
        <v>1755</v>
      </c>
      <c r="K87" s="83" t="s">
        <v>2192</v>
      </c>
      <c r="L87" s="82"/>
      <c r="M87" s="90">
        <v>0</v>
      </c>
      <c r="N87" s="90"/>
      <c r="O87" s="90">
        <f t="shared" si="6"/>
        <v>0</v>
      </c>
      <c r="P87" s="90"/>
      <c r="Q87" s="90">
        <f t="shared" si="6"/>
        <v>0</v>
      </c>
      <c r="R87" s="90"/>
      <c r="S87" s="90">
        <f t="shared" si="7"/>
        <v>0</v>
      </c>
      <c r="T87" s="90"/>
      <c r="U87" s="90">
        <f t="shared" si="7"/>
        <v>0</v>
      </c>
      <c r="V87" s="90"/>
      <c r="W87" s="90">
        <f t="shared" si="7"/>
        <v>0</v>
      </c>
      <c r="X87" s="90"/>
      <c r="Y87" s="90">
        <f t="shared" si="7"/>
        <v>0</v>
      </c>
      <c r="Z87" s="90"/>
      <c r="AA87" s="90">
        <f t="shared" si="8"/>
        <v>0</v>
      </c>
      <c r="AB87" s="90"/>
      <c r="AC87" s="90">
        <f t="shared" si="8"/>
        <v>0</v>
      </c>
      <c r="AD87" s="90"/>
      <c r="AE87" s="90">
        <f t="shared" si="8"/>
        <v>0</v>
      </c>
      <c r="AF87" s="90"/>
      <c r="AG87" s="90">
        <f t="shared" si="8"/>
        <v>0</v>
      </c>
      <c r="AH87" s="90"/>
      <c r="AI87" s="90">
        <f t="shared" si="8"/>
        <v>0</v>
      </c>
      <c r="AJ87" s="90"/>
      <c r="AK87" s="90">
        <f t="shared" si="9"/>
        <v>0</v>
      </c>
    </row>
    <row r="88" spans="1:37" x14ac:dyDescent="0.2">
      <c r="A88" s="84" t="s">
        <v>461</v>
      </c>
      <c r="B88" s="90" t="s">
        <v>999</v>
      </c>
      <c r="C88" s="84" t="s">
        <v>602</v>
      </c>
      <c r="D88" s="90" t="s">
        <v>1847</v>
      </c>
      <c r="E88" s="84" t="s">
        <v>3</v>
      </c>
      <c r="F88" s="90" t="s">
        <v>1421</v>
      </c>
      <c r="G88" s="103" t="s">
        <v>264</v>
      </c>
      <c r="H88" s="90" t="s">
        <v>231</v>
      </c>
      <c r="I88" s="84" t="s">
        <v>469</v>
      </c>
      <c r="J88" s="90" t="s">
        <v>1755</v>
      </c>
      <c r="K88" s="83" t="s">
        <v>2192</v>
      </c>
      <c r="L88" s="82"/>
      <c r="M88" s="90">
        <v>2</v>
      </c>
      <c r="N88" s="90"/>
      <c r="O88" s="90">
        <f t="shared" si="6"/>
        <v>2</v>
      </c>
      <c r="P88" s="90"/>
      <c r="Q88" s="90">
        <f t="shared" si="6"/>
        <v>2</v>
      </c>
      <c r="R88" s="90"/>
      <c r="S88" s="90">
        <f t="shared" si="7"/>
        <v>2</v>
      </c>
      <c r="T88" s="90"/>
      <c r="U88" s="90">
        <f t="shared" si="7"/>
        <v>2</v>
      </c>
      <c r="V88" s="90"/>
      <c r="W88" s="90">
        <f t="shared" si="7"/>
        <v>2</v>
      </c>
      <c r="X88" s="90"/>
      <c r="Y88" s="90">
        <f t="shared" si="7"/>
        <v>2</v>
      </c>
      <c r="Z88" s="90"/>
      <c r="AA88" s="90">
        <f t="shared" si="8"/>
        <v>2</v>
      </c>
      <c r="AB88" s="90"/>
      <c r="AC88" s="90">
        <f t="shared" si="8"/>
        <v>2</v>
      </c>
      <c r="AD88" s="90"/>
      <c r="AE88" s="90">
        <f t="shared" si="8"/>
        <v>2</v>
      </c>
      <c r="AF88" s="90"/>
      <c r="AG88" s="90">
        <f t="shared" si="8"/>
        <v>2</v>
      </c>
      <c r="AH88" s="90"/>
      <c r="AI88" s="90">
        <f t="shared" si="8"/>
        <v>2</v>
      </c>
      <c r="AJ88" s="90"/>
      <c r="AK88" s="90">
        <f t="shared" si="9"/>
        <v>2</v>
      </c>
    </row>
    <row r="89" spans="1:37" x14ac:dyDescent="0.2">
      <c r="A89" s="84" t="s">
        <v>461</v>
      </c>
      <c r="B89" s="90" t="s">
        <v>999</v>
      </c>
      <c r="C89" s="84" t="s">
        <v>606</v>
      </c>
      <c r="D89" s="90" t="s">
        <v>873</v>
      </c>
      <c r="E89" s="84" t="s">
        <v>604</v>
      </c>
      <c r="F89" s="90" t="s">
        <v>2193</v>
      </c>
      <c r="G89" s="103" t="s">
        <v>439</v>
      </c>
      <c r="H89" s="90" t="s">
        <v>74</v>
      </c>
      <c r="I89" s="84" t="s">
        <v>469</v>
      </c>
      <c r="J89" s="90" t="s">
        <v>1755</v>
      </c>
      <c r="K89" s="83" t="s">
        <v>2192</v>
      </c>
      <c r="L89" s="82"/>
      <c r="M89" s="90">
        <v>1</v>
      </c>
      <c r="N89" s="90"/>
      <c r="O89" s="90">
        <f t="shared" si="6"/>
        <v>1</v>
      </c>
      <c r="P89" s="90"/>
      <c r="Q89" s="90">
        <f t="shared" si="6"/>
        <v>1</v>
      </c>
      <c r="R89" s="90"/>
      <c r="S89" s="90">
        <f t="shared" si="7"/>
        <v>1</v>
      </c>
      <c r="T89" s="90"/>
      <c r="U89" s="90">
        <f t="shared" si="7"/>
        <v>1</v>
      </c>
      <c r="V89" s="90"/>
      <c r="W89" s="90">
        <f t="shared" si="7"/>
        <v>1</v>
      </c>
      <c r="X89" s="90"/>
      <c r="Y89" s="90">
        <f t="shared" si="7"/>
        <v>1</v>
      </c>
      <c r="Z89" s="90"/>
      <c r="AA89" s="90">
        <f t="shared" si="8"/>
        <v>1</v>
      </c>
      <c r="AB89" s="90"/>
      <c r="AC89" s="90">
        <f t="shared" si="8"/>
        <v>1</v>
      </c>
      <c r="AD89" s="90"/>
      <c r="AE89" s="90">
        <f t="shared" si="8"/>
        <v>1</v>
      </c>
      <c r="AF89" s="90"/>
      <c r="AG89" s="90">
        <f t="shared" si="8"/>
        <v>1</v>
      </c>
      <c r="AH89" s="90"/>
      <c r="AI89" s="90">
        <f t="shared" si="8"/>
        <v>1</v>
      </c>
      <c r="AJ89" s="90"/>
      <c r="AK89" s="90">
        <f t="shared" si="9"/>
        <v>1</v>
      </c>
    </row>
    <row r="90" spans="1:37" x14ac:dyDescent="0.2">
      <c r="A90" s="84" t="s">
        <v>461</v>
      </c>
      <c r="B90" s="90" t="s">
        <v>999</v>
      </c>
      <c r="C90" s="84" t="s">
        <v>354</v>
      </c>
      <c r="D90" s="90" t="s">
        <v>793</v>
      </c>
      <c r="E90" s="84" t="s">
        <v>583</v>
      </c>
      <c r="F90" s="90" t="s">
        <v>1169</v>
      </c>
      <c r="G90" s="103" t="s">
        <v>2676</v>
      </c>
      <c r="H90" s="90" t="s">
        <v>701</v>
      </c>
      <c r="I90" s="84" t="s">
        <v>834</v>
      </c>
      <c r="J90" s="90" t="s">
        <v>473</v>
      </c>
      <c r="K90" s="83" t="s">
        <v>1166</v>
      </c>
      <c r="L90" s="82" t="s">
        <v>461</v>
      </c>
      <c r="M90" s="90">
        <v>0</v>
      </c>
      <c r="N90" s="90"/>
      <c r="O90" s="90">
        <f t="shared" si="6"/>
        <v>0</v>
      </c>
      <c r="P90" s="90"/>
      <c r="Q90" s="90">
        <f t="shared" si="6"/>
        <v>0</v>
      </c>
      <c r="R90" s="90"/>
      <c r="S90" s="90">
        <f t="shared" si="7"/>
        <v>0</v>
      </c>
      <c r="T90" s="90"/>
      <c r="U90" s="90">
        <f t="shared" si="7"/>
        <v>0</v>
      </c>
      <c r="V90" s="90"/>
      <c r="W90" s="90">
        <f t="shared" si="7"/>
        <v>0</v>
      </c>
      <c r="X90" s="90"/>
      <c r="Y90" s="90">
        <f t="shared" si="7"/>
        <v>0</v>
      </c>
      <c r="Z90" s="90"/>
      <c r="AA90" s="90">
        <f t="shared" si="8"/>
        <v>0</v>
      </c>
      <c r="AB90" s="90"/>
      <c r="AC90" s="90">
        <f t="shared" si="8"/>
        <v>0</v>
      </c>
      <c r="AD90" s="90"/>
      <c r="AE90" s="90">
        <f t="shared" si="8"/>
        <v>0</v>
      </c>
      <c r="AF90" s="90"/>
      <c r="AG90" s="90">
        <f t="shared" si="8"/>
        <v>0</v>
      </c>
      <c r="AH90" s="90"/>
      <c r="AI90" s="90">
        <f t="shared" si="8"/>
        <v>0</v>
      </c>
      <c r="AJ90" s="90"/>
      <c r="AK90" s="90">
        <f t="shared" si="9"/>
        <v>0</v>
      </c>
    </row>
    <row r="91" spans="1:37" x14ac:dyDescent="0.2">
      <c r="A91" s="84" t="s">
        <v>461</v>
      </c>
      <c r="B91" s="90" t="s">
        <v>999</v>
      </c>
      <c r="C91" s="84" t="s">
        <v>611</v>
      </c>
      <c r="D91" s="90" t="s">
        <v>1848</v>
      </c>
      <c r="E91" s="84" t="s">
        <v>480</v>
      </c>
      <c r="F91" s="90" t="s">
        <v>1102</v>
      </c>
      <c r="G91" s="103" t="s">
        <v>2677</v>
      </c>
      <c r="H91" s="90" t="s">
        <v>236</v>
      </c>
      <c r="I91" s="84" t="s">
        <v>469</v>
      </c>
      <c r="J91" s="90" t="s">
        <v>1755</v>
      </c>
      <c r="K91" s="83" t="s">
        <v>2192</v>
      </c>
      <c r="L91" s="82"/>
      <c r="M91" s="90">
        <v>1</v>
      </c>
      <c r="N91" s="90"/>
      <c r="O91" s="90">
        <f t="shared" si="6"/>
        <v>1</v>
      </c>
      <c r="P91" s="90"/>
      <c r="Q91" s="90">
        <f t="shared" si="6"/>
        <v>1</v>
      </c>
      <c r="R91" s="90"/>
      <c r="S91" s="90">
        <f t="shared" si="7"/>
        <v>1</v>
      </c>
      <c r="T91" s="90"/>
      <c r="U91" s="90">
        <f t="shared" si="7"/>
        <v>1</v>
      </c>
      <c r="V91" s="90"/>
      <c r="W91" s="90">
        <f t="shared" si="7"/>
        <v>1</v>
      </c>
      <c r="X91" s="90"/>
      <c r="Y91" s="90">
        <f t="shared" si="7"/>
        <v>1</v>
      </c>
      <c r="Z91" s="90"/>
      <c r="AA91" s="90">
        <f t="shared" si="8"/>
        <v>1</v>
      </c>
      <c r="AB91" s="90"/>
      <c r="AC91" s="90">
        <f t="shared" si="8"/>
        <v>1</v>
      </c>
      <c r="AD91" s="90"/>
      <c r="AE91" s="90">
        <f t="shared" si="8"/>
        <v>1</v>
      </c>
      <c r="AF91" s="90"/>
      <c r="AG91" s="90">
        <f t="shared" si="8"/>
        <v>1</v>
      </c>
      <c r="AH91" s="90"/>
      <c r="AI91" s="90">
        <f t="shared" si="8"/>
        <v>1</v>
      </c>
      <c r="AJ91" s="90"/>
      <c r="AK91" s="90">
        <f t="shared" si="9"/>
        <v>1</v>
      </c>
    </row>
    <row r="92" spans="1:37" x14ac:dyDescent="0.2">
      <c r="A92" s="84" t="s">
        <v>461</v>
      </c>
      <c r="B92" s="90" t="s">
        <v>999</v>
      </c>
      <c r="C92" s="84" t="s">
        <v>613</v>
      </c>
      <c r="D92" s="90" t="s">
        <v>1849</v>
      </c>
      <c r="E92" s="84" t="s">
        <v>85</v>
      </c>
      <c r="F92" s="90" t="s">
        <v>2194</v>
      </c>
      <c r="G92" s="103" t="s">
        <v>2678</v>
      </c>
      <c r="H92" s="90" t="s">
        <v>239</v>
      </c>
      <c r="I92" s="84" t="s">
        <v>469</v>
      </c>
      <c r="J92" s="90" t="s">
        <v>1755</v>
      </c>
      <c r="K92" s="83" t="s">
        <v>2192</v>
      </c>
      <c r="L92" s="82"/>
      <c r="M92" s="90">
        <v>9</v>
      </c>
      <c r="N92" s="90"/>
      <c r="O92" s="90">
        <f t="shared" si="6"/>
        <v>9</v>
      </c>
      <c r="P92" s="90"/>
      <c r="Q92" s="90">
        <f t="shared" si="6"/>
        <v>9</v>
      </c>
      <c r="R92" s="90"/>
      <c r="S92" s="90">
        <f t="shared" si="7"/>
        <v>9</v>
      </c>
      <c r="T92" s="90"/>
      <c r="U92" s="90">
        <f t="shared" si="7"/>
        <v>9</v>
      </c>
      <c r="V92" s="90"/>
      <c r="W92" s="90">
        <f t="shared" si="7"/>
        <v>9</v>
      </c>
      <c r="X92" s="90"/>
      <c r="Y92" s="90">
        <f t="shared" si="7"/>
        <v>9</v>
      </c>
      <c r="Z92" s="90"/>
      <c r="AA92" s="90">
        <f t="shared" si="8"/>
        <v>9</v>
      </c>
      <c r="AB92" s="90"/>
      <c r="AC92" s="90">
        <f t="shared" si="8"/>
        <v>9</v>
      </c>
      <c r="AD92" s="90"/>
      <c r="AE92" s="90">
        <f t="shared" si="8"/>
        <v>9</v>
      </c>
      <c r="AF92" s="90"/>
      <c r="AG92" s="90">
        <f t="shared" si="8"/>
        <v>9</v>
      </c>
      <c r="AH92" s="90"/>
      <c r="AI92" s="90">
        <f t="shared" si="8"/>
        <v>9</v>
      </c>
      <c r="AJ92" s="90"/>
      <c r="AK92" s="90">
        <f t="shared" si="9"/>
        <v>9</v>
      </c>
    </row>
    <row r="93" spans="1:37" x14ac:dyDescent="0.2">
      <c r="A93" s="84" t="s">
        <v>461</v>
      </c>
      <c r="B93" s="90" t="s">
        <v>999</v>
      </c>
      <c r="C93" s="84" t="s">
        <v>537</v>
      </c>
      <c r="D93" s="90" t="s">
        <v>1851</v>
      </c>
      <c r="E93" s="84" t="s">
        <v>583</v>
      </c>
      <c r="F93" s="90" t="s">
        <v>1169</v>
      </c>
      <c r="G93" s="103" t="s">
        <v>2679</v>
      </c>
      <c r="H93" s="90" t="s">
        <v>248</v>
      </c>
      <c r="I93" s="84" t="s">
        <v>469</v>
      </c>
      <c r="J93" s="90" t="s">
        <v>1755</v>
      </c>
      <c r="K93" s="83" t="s">
        <v>2192</v>
      </c>
      <c r="L93" s="82"/>
      <c r="M93" s="90">
        <v>1</v>
      </c>
      <c r="N93" s="90"/>
      <c r="O93" s="90">
        <f t="shared" si="6"/>
        <v>1</v>
      </c>
      <c r="P93" s="90"/>
      <c r="Q93" s="90">
        <f t="shared" si="6"/>
        <v>1</v>
      </c>
      <c r="R93" s="90"/>
      <c r="S93" s="90">
        <f t="shared" si="7"/>
        <v>1</v>
      </c>
      <c r="T93" s="90"/>
      <c r="U93" s="90">
        <f t="shared" si="7"/>
        <v>1</v>
      </c>
      <c r="V93" s="90"/>
      <c r="W93" s="90">
        <f t="shared" si="7"/>
        <v>1</v>
      </c>
      <c r="X93" s="90"/>
      <c r="Y93" s="90">
        <f t="shared" si="7"/>
        <v>1</v>
      </c>
      <c r="Z93" s="90"/>
      <c r="AA93" s="90">
        <f t="shared" si="8"/>
        <v>1</v>
      </c>
      <c r="AB93" s="90"/>
      <c r="AC93" s="90">
        <f t="shared" si="8"/>
        <v>1</v>
      </c>
      <c r="AD93" s="90"/>
      <c r="AE93" s="90">
        <f t="shared" si="8"/>
        <v>1</v>
      </c>
      <c r="AF93" s="90"/>
      <c r="AG93" s="90">
        <f t="shared" si="8"/>
        <v>1</v>
      </c>
      <c r="AH93" s="90"/>
      <c r="AI93" s="90">
        <f t="shared" si="8"/>
        <v>1</v>
      </c>
      <c r="AJ93" s="90"/>
      <c r="AK93" s="90">
        <f t="shared" si="9"/>
        <v>1</v>
      </c>
    </row>
    <row r="94" spans="1:37" x14ac:dyDescent="0.2">
      <c r="A94" s="84" t="s">
        <v>461</v>
      </c>
      <c r="B94" s="90" t="s">
        <v>999</v>
      </c>
      <c r="C94" s="84" t="s">
        <v>1022</v>
      </c>
      <c r="D94" s="90" t="s">
        <v>1854</v>
      </c>
      <c r="E94" s="84" t="s">
        <v>1280</v>
      </c>
      <c r="F94" s="90" t="s">
        <v>1639</v>
      </c>
      <c r="G94" s="103" t="s">
        <v>1319</v>
      </c>
      <c r="H94" s="90" t="s">
        <v>256</v>
      </c>
      <c r="I94" s="84" t="s">
        <v>642</v>
      </c>
      <c r="J94" s="90" t="s">
        <v>1748</v>
      </c>
      <c r="K94" s="83" t="s">
        <v>2135</v>
      </c>
      <c r="L94" s="82"/>
      <c r="M94" s="90">
        <v>0</v>
      </c>
      <c r="N94" s="90"/>
      <c r="O94" s="90">
        <f t="shared" si="6"/>
        <v>0</v>
      </c>
      <c r="P94" s="90"/>
      <c r="Q94" s="90">
        <f t="shared" si="6"/>
        <v>0</v>
      </c>
      <c r="R94" s="90"/>
      <c r="S94" s="90">
        <f t="shared" si="7"/>
        <v>0</v>
      </c>
      <c r="T94" s="90"/>
      <c r="U94" s="90">
        <f t="shared" si="7"/>
        <v>0</v>
      </c>
      <c r="V94" s="90"/>
      <c r="W94" s="90">
        <f t="shared" si="7"/>
        <v>0</v>
      </c>
      <c r="X94" s="90"/>
      <c r="Y94" s="90">
        <f t="shared" si="7"/>
        <v>0</v>
      </c>
      <c r="Z94" s="90"/>
      <c r="AA94" s="90">
        <f t="shared" si="8"/>
        <v>0</v>
      </c>
      <c r="AB94" s="90"/>
      <c r="AC94" s="90">
        <f t="shared" si="8"/>
        <v>0</v>
      </c>
      <c r="AD94" s="90"/>
      <c r="AE94" s="90">
        <f t="shared" si="8"/>
        <v>0</v>
      </c>
      <c r="AF94" s="90"/>
      <c r="AG94" s="90">
        <f t="shared" si="8"/>
        <v>0</v>
      </c>
      <c r="AH94" s="90"/>
      <c r="AI94" s="90">
        <f t="shared" si="8"/>
        <v>0</v>
      </c>
      <c r="AJ94" s="90"/>
      <c r="AK94" s="90">
        <f t="shared" si="9"/>
        <v>0</v>
      </c>
    </row>
    <row r="95" spans="1:37" x14ac:dyDescent="0.2">
      <c r="A95" s="84" t="s">
        <v>461</v>
      </c>
      <c r="B95" s="90" t="s">
        <v>999</v>
      </c>
      <c r="C95" s="84" t="s">
        <v>1041</v>
      </c>
      <c r="D95" s="90" t="s">
        <v>1855</v>
      </c>
      <c r="E95" s="84" t="s">
        <v>1283</v>
      </c>
      <c r="F95" s="90" t="s">
        <v>844</v>
      </c>
      <c r="G95" s="103" t="s">
        <v>2274</v>
      </c>
      <c r="H95" s="90" t="s">
        <v>2309</v>
      </c>
      <c r="I95" s="84" t="s">
        <v>642</v>
      </c>
      <c r="J95" s="90" t="s">
        <v>1748</v>
      </c>
      <c r="K95" s="83" t="s">
        <v>2135</v>
      </c>
      <c r="L95" s="82"/>
      <c r="M95" s="90">
        <v>0</v>
      </c>
      <c r="N95" s="90"/>
      <c r="O95" s="90">
        <f t="shared" si="6"/>
        <v>0</v>
      </c>
      <c r="P95" s="90"/>
      <c r="Q95" s="90">
        <f t="shared" si="6"/>
        <v>0</v>
      </c>
      <c r="R95" s="90"/>
      <c r="S95" s="90">
        <f t="shared" si="7"/>
        <v>0</v>
      </c>
      <c r="T95" s="90"/>
      <c r="U95" s="90">
        <f t="shared" si="7"/>
        <v>0</v>
      </c>
      <c r="V95" s="90"/>
      <c r="W95" s="90">
        <f t="shared" si="7"/>
        <v>0</v>
      </c>
      <c r="X95" s="90"/>
      <c r="Y95" s="90">
        <f t="shared" si="7"/>
        <v>0</v>
      </c>
      <c r="Z95" s="90"/>
      <c r="AA95" s="90">
        <f t="shared" si="8"/>
        <v>0</v>
      </c>
      <c r="AB95" s="90"/>
      <c r="AC95" s="90">
        <f t="shared" si="8"/>
        <v>0</v>
      </c>
      <c r="AD95" s="90"/>
      <c r="AE95" s="90">
        <f t="shared" si="8"/>
        <v>0</v>
      </c>
      <c r="AF95" s="90"/>
      <c r="AG95" s="90">
        <f t="shared" si="8"/>
        <v>0</v>
      </c>
      <c r="AH95" s="90"/>
      <c r="AI95" s="90">
        <f t="shared" si="8"/>
        <v>0</v>
      </c>
      <c r="AJ95" s="90"/>
      <c r="AK95" s="90">
        <f t="shared" si="9"/>
        <v>0</v>
      </c>
    </row>
    <row r="96" spans="1:37" x14ac:dyDescent="0.2">
      <c r="A96" s="84" t="s">
        <v>461</v>
      </c>
      <c r="B96" s="90" t="s">
        <v>999</v>
      </c>
      <c r="C96" s="84" t="s">
        <v>6</v>
      </c>
      <c r="D96" s="90" t="s">
        <v>1048</v>
      </c>
      <c r="E96" s="84" t="s">
        <v>583</v>
      </c>
      <c r="F96" s="90" t="s">
        <v>1169</v>
      </c>
      <c r="G96" s="103" t="s">
        <v>2680</v>
      </c>
      <c r="H96" s="90" t="s">
        <v>406</v>
      </c>
      <c r="I96" s="84" t="s">
        <v>834</v>
      </c>
      <c r="J96" s="90" t="s">
        <v>473</v>
      </c>
      <c r="K96" s="83" t="s">
        <v>1166</v>
      </c>
      <c r="L96" s="82" t="s">
        <v>461</v>
      </c>
      <c r="M96" s="90">
        <v>1</v>
      </c>
      <c r="N96" s="90"/>
      <c r="O96" s="90">
        <f t="shared" si="6"/>
        <v>1</v>
      </c>
      <c r="P96" s="90"/>
      <c r="Q96" s="90">
        <f t="shared" si="6"/>
        <v>1</v>
      </c>
      <c r="R96" s="90"/>
      <c r="S96" s="90">
        <f t="shared" si="7"/>
        <v>1</v>
      </c>
      <c r="T96" s="90"/>
      <c r="U96" s="90">
        <f t="shared" si="7"/>
        <v>1</v>
      </c>
      <c r="V96" s="90"/>
      <c r="W96" s="90">
        <f t="shared" si="7"/>
        <v>1</v>
      </c>
      <c r="X96" s="90"/>
      <c r="Y96" s="90">
        <f t="shared" si="7"/>
        <v>1</v>
      </c>
      <c r="Z96" s="90"/>
      <c r="AA96" s="90">
        <f t="shared" si="8"/>
        <v>1</v>
      </c>
      <c r="AB96" s="90"/>
      <c r="AC96" s="90">
        <f t="shared" si="8"/>
        <v>1</v>
      </c>
      <c r="AD96" s="90"/>
      <c r="AE96" s="90">
        <f t="shared" si="8"/>
        <v>1</v>
      </c>
      <c r="AF96" s="90"/>
      <c r="AG96" s="90">
        <f t="shared" si="8"/>
        <v>1</v>
      </c>
      <c r="AH96" s="90"/>
      <c r="AI96" s="90">
        <f t="shared" si="8"/>
        <v>1</v>
      </c>
      <c r="AJ96" s="90"/>
      <c r="AK96" s="90">
        <f t="shared" si="9"/>
        <v>1</v>
      </c>
    </row>
    <row r="97" spans="1:37" x14ac:dyDescent="0.2">
      <c r="A97" s="84" t="s">
        <v>461</v>
      </c>
      <c r="B97" s="90" t="s">
        <v>999</v>
      </c>
      <c r="C97" s="84" t="s">
        <v>1051</v>
      </c>
      <c r="D97" s="90" t="s">
        <v>535</v>
      </c>
      <c r="E97" s="84" t="s">
        <v>1280</v>
      </c>
      <c r="F97" s="90" t="s">
        <v>1639</v>
      </c>
      <c r="G97" s="103" t="s">
        <v>2632</v>
      </c>
      <c r="H97" s="90" t="s">
        <v>2310</v>
      </c>
      <c r="I97" s="84" t="s">
        <v>642</v>
      </c>
      <c r="J97" s="90" t="s">
        <v>1748</v>
      </c>
      <c r="K97" s="83" t="s">
        <v>2135</v>
      </c>
      <c r="L97" s="82" t="s">
        <v>177</v>
      </c>
      <c r="M97" s="90">
        <v>0</v>
      </c>
      <c r="N97" s="90"/>
      <c r="O97" s="90">
        <f t="shared" si="6"/>
        <v>0</v>
      </c>
      <c r="P97" s="90"/>
      <c r="Q97" s="90">
        <f t="shared" si="6"/>
        <v>0</v>
      </c>
      <c r="R97" s="90"/>
      <c r="S97" s="90">
        <f t="shared" si="7"/>
        <v>0</v>
      </c>
      <c r="T97" s="90"/>
      <c r="U97" s="90">
        <f t="shared" si="7"/>
        <v>0</v>
      </c>
      <c r="V97" s="90"/>
      <c r="W97" s="90">
        <f t="shared" si="7"/>
        <v>0</v>
      </c>
      <c r="X97" s="90"/>
      <c r="Y97" s="90">
        <f t="shared" si="7"/>
        <v>0</v>
      </c>
      <c r="Z97" s="90"/>
      <c r="AA97" s="90">
        <f t="shared" si="8"/>
        <v>0</v>
      </c>
      <c r="AB97" s="90"/>
      <c r="AC97" s="90">
        <f t="shared" si="8"/>
        <v>0</v>
      </c>
      <c r="AD97" s="90"/>
      <c r="AE97" s="90">
        <f t="shared" si="8"/>
        <v>0</v>
      </c>
      <c r="AF97" s="90"/>
      <c r="AG97" s="90">
        <f t="shared" si="8"/>
        <v>0</v>
      </c>
      <c r="AH97" s="90"/>
      <c r="AI97" s="90">
        <f t="shared" si="8"/>
        <v>0</v>
      </c>
      <c r="AJ97" s="90"/>
      <c r="AK97" s="90">
        <f t="shared" si="9"/>
        <v>0</v>
      </c>
    </row>
    <row r="98" spans="1:37" x14ac:dyDescent="0.2">
      <c r="A98" s="84" t="s">
        <v>461</v>
      </c>
      <c r="B98" s="90" t="s">
        <v>999</v>
      </c>
      <c r="C98" s="84" t="s">
        <v>1055</v>
      </c>
      <c r="D98" s="90" t="s">
        <v>1857</v>
      </c>
      <c r="E98" s="84" t="s">
        <v>1283</v>
      </c>
      <c r="F98" s="90" t="s">
        <v>844</v>
      </c>
      <c r="G98" s="103" t="s">
        <v>2681</v>
      </c>
      <c r="H98" s="90" t="s">
        <v>644</v>
      </c>
      <c r="I98" s="84" t="s">
        <v>642</v>
      </c>
      <c r="J98" s="90" t="s">
        <v>1748</v>
      </c>
      <c r="K98" s="83" t="s">
        <v>2135</v>
      </c>
      <c r="L98" s="82" t="s">
        <v>177</v>
      </c>
      <c r="M98" s="90">
        <v>0</v>
      </c>
      <c r="N98" s="90"/>
      <c r="O98" s="90">
        <f t="shared" si="6"/>
        <v>0</v>
      </c>
      <c r="P98" s="90"/>
      <c r="Q98" s="90">
        <f t="shared" si="6"/>
        <v>0</v>
      </c>
      <c r="R98" s="90"/>
      <c r="S98" s="90">
        <f t="shared" si="7"/>
        <v>0</v>
      </c>
      <c r="T98" s="90"/>
      <c r="U98" s="90">
        <f t="shared" si="7"/>
        <v>0</v>
      </c>
      <c r="V98" s="90"/>
      <c r="W98" s="90">
        <f t="shared" si="7"/>
        <v>0</v>
      </c>
      <c r="X98" s="90"/>
      <c r="Y98" s="90">
        <f t="shared" si="7"/>
        <v>0</v>
      </c>
      <c r="Z98" s="90"/>
      <c r="AA98" s="90">
        <f t="shared" si="8"/>
        <v>0</v>
      </c>
      <c r="AB98" s="90"/>
      <c r="AC98" s="90">
        <f t="shared" si="8"/>
        <v>0</v>
      </c>
      <c r="AD98" s="90"/>
      <c r="AE98" s="90">
        <f t="shared" si="8"/>
        <v>0</v>
      </c>
      <c r="AF98" s="90"/>
      <c r="AG98" s="90">
        <f t="shared" si="8"/>
        <v>0</v>
      </c>
      <c r="AH98" s="90"/>
      <c r="AI98" s="90">
        <f t="shared" si="8"/>
        <v>0</v>
      </c>
      <c r="AJ98" s="90"/>
      <c r="AK98" s="90">
        <f t="shared" si="9"/>
        <v>0</v>
      </c>
    </row>
    <row r="99" spans="1:37" x14ac:dyDescent="0.2">
      <c r="A99" s="84" t="s">
        <v>461</v>
      </c>
      <c r="B99" s="90" t="s">
        <v>999</v>
      </c>
      <c r="C99" s="84" t="s">
        <v>585</v>
      </c>
      <c r="D99" s="90" t="s">
        <v>1858</v>
      </c>
      <c r="E99" s="84" t="s">
        <v>1283</v>
      </c>
      <c r="F99" s="90" t="s">
        <v>844</v>
      </c>
      <c r="G99" s="103" t="s">
        <v>881</v>
      </c>
      <c r="H99" s="90" t="s">
        <v>2102</v>
      </c>
      <c r="I99" s="84" t="s">
        <v>642</v>
      </c>
      <c r="J99" s="90" t="s">
        <v>1748</v>
      </c>
      <c r="K99" s="83" t="s">
        <v>2135</v>
      </c>
      <c r="L99" s="82" t="s">
        <v>177</v>
      </c>
      <c r="M99" s="90">
        <v>21</v>
      </c>
      <c r="N99" s="90"/>
      <c r="O99" s="90">
        <f t="shared" si="6"/>
        <v>21</v>
      </c>
      <c r="P99" s="90"/>
      <c r="Q99" s="90">
        <f t="shared" si="6"/>
        <v>21</v>
      </c>
      <c r="R99" s="90">
        <v>-1</v>
      </c>
      <c r="S99" s="90">
        <f t="shared" si="7"/>
        <v>20</v>
      </c>
      <c r="T99" s="90"/>
      <c r="U99" s="90">
        <f t="shared" si="7"/>
        <v>20</v>
      </c>
      <c r="V99" s="90"/>
      <c r="W99" s="90">
        <f t="shared" si="7"/>
        <v>20</v>
      </c>
      <c r="X99" s="90"/>
      <c r="Y99" s="90">
        <f t="shared" si="7"/>
        <v>20</v>
      </c>
      <c r="Z99" s="90"/>
      <c r="AA99" s="90">
        <f t="shared" si="8"/>
        <v>20</v>
      </c>
      <c r="AB99" s="90"/>
      <c r="AC99" s="90">
        <f t="shared" si="8"/>
        <v>20</v>
      </c>
      <c r="AD99" s="90"/>
      <c r="AE99" s="90">
        <f t="shared" si="8"/>
        <v>20</v>
      </c>
      <c r="AF99" s="90"/>
      <c r="AG99" s="90">
        <f t="shared" si="8"/>
        <v>20</v>
      </c>
      <c r="AH99" s="90"/>
      <c r="AI99" s="90">
        <f t="shared" si="8"/>
        <v>20</v>
      </c>
      <c r="AJ99" s="90"/>
      <c r="AK99" s="90">
        <f t="shared" si="9"/>
        <v>20</v>
      </c>
    </row>
    <row r="100" spans="1:37" x14ac:dyDescent="0.2">
      <c r="A100" s="84" t="s">
        <v>461</v>
      </c>
      <c r="B100" s="90" t="s">
        <v>999</v>
      </c>
      <c r="C100" s="84" t="s">
        <v>443</v>
      </c>
      <c r="D100" s="90" t="s">
        <v>1859</v>
      </c>
      <c r="E100" s="84" t="s">
        <v>1283</v>
      </c>
      <c r="F100" s="90" t="s">
        <v>844</v>
      </c>
      <c r="G100" s="103" t="s">
        <v>2682</v>
      </c>
      <c r="H100" s="90" t="s">
        <v>1935</v>
      </c>
      <c r="I100" s="84" t="s">
        <v>642</v>
      </c>
      <c r="J100" s="90" t="s">
        <v>1748</v>
      </c>
      <c r="K100" s="83" t="s">
        <v>2135</v>
      </c>
      <c r="L100" s="82" t="s">
        <v>177</v>
      </c>
      <c r="M100" s="90">
        <v>0</v>
      </c>
      <c r="N100" s="90"/>
      <c r="O100" s="90">
        <f t="shared" si="6"/>
        <v>0</v>
      </c>
      <c r="P100" s="90"/>
      <c r="Q100" s="90">
        <f t="shared" si="6"/>
        <v>0</v>
      </c>
      <c r="R100" s="90"/>
      <c r="S100" s="90">
        <f t="shared" si="7"/>
        <v>0</v>
      </c>
      <c r="T100" s="90"/>
      <c r="U100" s="90">
        <f t="shared" si="7"/>
        <v>0</v>
      </c>
      <c r="V100" s="90"/>
      <c r="W100" s="90">
        <f t="shared" si="7"/>
        <v>0</v>
      </c>
      <c r="X100" s="90"/>
      <c r="Y100" s="90">
        <f t="shared" si="7"/>
        <v>0</v>
      </c>
      <c r="Z100" s="90"/>
      <c r="AA100" s="90">
        <f t="shared" si="8"/>
        <v>0</v>
      </c>
      <c r="AB100" s="90"/>
      <c r="AC100" s="90">
        <f t="shared" si="8"/>
        <v>0</v>
      </c>
      <c r="AD100" s="90"/>
      <c r="AE100" s="90">
        <f t="shared" si="8"/>
        <v>0</v>
      </c>
      <c r="AF100" s="90"/>
      <c r="AG100" s="90">
        <f t="shared" si="8"/>
        <v>0</v>
      </c>
      <c r="AH100" s="90"/>
      <c r="AI100" s="90">
        <f t="shared" si="8"/>
        <v>0</v>
      </c>
      <c r="AJ100" s="90"/>
      <c r="AK100" s="90">
        <f t="shared" si="9"/>
        <v>0</v>
      </c>
    </row>
    <row r="101" spans="1:37" x14ac:dyDescent="0.2">
      <c r="A101" s="84" t="s">
        <v>461</v>
      </c>
      <c r="B101" s="90" t="s">
        <v>999</v>
      </c>
      <c r="C101" s="84" t="s">
        <v>1060</v>
      </c>
      <c r="D101" s="90" t="s">
        <v>1377</v>
      </c>
      <c r="E101" s="84" t="s">
        <v>1283</v>
      </c>
      <c r="F101" s="90" t="s">
        <v>844</v>
      </c>
      <c r="G101" s="103" t="s">
        <v>2683</v>
      </c>
      <c r="H101" s="90" t="s">
        <v>2312</v>
      </c>
      <c r="I101" s="84" t="s">
        <v>642</v>
      </c>
      <c r="J101" s="90" t="s">
        <v>1748</v>
      </c>
      <c r="K101" s="83" t="s">
        <v>2135</v>
      </c>
      <c r="L101" s="82" t="s">
        <v>177</v>
      </c>
      <c r="M101" s="90">
        <v>19</v>
      </c>
      <c r="N101" s="90"/>
      <c r="O101" s="90">
        <f t="shared" si="6"/>
        <v>19</v>
      </c>
      <c r="P101" s="90">
        <f>1-1</f>
        <v>0</v>
      </c>
      <c r="Q101" s="90">
        <f t="shared" si="6"/>
        <v>19</v>
      </c>
      <c r="R101" s="90"/>
      <c r="S101" s="90">
        <f t="shared" si="7"/>
        <v>19</v>
      </c>
      <c r="T101" s="90"/>
      <c r="U101" s="90">
        <f t="shared" si="7"/>
        <v>19</v>
      </c>
      <c r="V101" s="90">
        <v>1</v>
      </c>
      <c r="W101" s="90">
        <f t="shared" si="7"/>
        <v>20</v>
      </c>
      <c r="X101" s="90"/>
      <c r="Y101" s="90">
        <f t="shared" si="7"/>
        <v>20</v>
      </c>
      <c r="Z101" s="90"/>
      <c r="AA101" s="90">
        <f t="shared" si="8"/>
        <v>20</v>
      </c>
      <c r="AB101" s="90">
        <v>-1</v>
      </c>
      <c r="AC101" s="90">
        <f t="shared" si="8"/>
        <v>19</v>
      </c>
      <c r="AD101" s="90"/>
      <c r="AE101" s="90">
        <f t="shared" si="8"/>
        <v>19</v>
      </c>
      <c r="AF101" s="90"/>
      <c r="AG101" s="90">
        <f t="shared" si="8"/>
        <v>19</v>
      </c>
      <c r="AH101" s="90"/>
      <c r="AI101" s="90">
        <f t="shared" si="8"/>
        <v>19</v>
      </c>
      <c r="AJ101" s="90"/>
      <c r="AK101" s="90">
        <f t="shared" si="9"/>
        <v>19</v>
      </c>
    </row>
    <row r="102" spans="1:37" x14ac:dyDescent="0.2">
      <c r="A102" s="84" t="s">
        <v>461</v>
      </c>
      <c r="B102" s="90" t="s">
        <v>999</v>
      </c>
      <c r="C102" s="84" t="s">
        <v>1061</v>
      </c>
      <c r="D102" s="90" t="s">
        <v>364</v>
      </c>
      <c r="E102" s="84" t="s">
        <v>1280</v>
      </c>
      <c r="F102" s="90" t="s">
        <v>1639</v>
      </c>
      <c r="G102" s="103" t="s">
        <v>2282</v>
      </c>
      <c r="H102" s="90" t="s">
        <v>2314</v>
      </c>
      <c r="I102" s="84" t="s">
        <v>642</v>
      </c>
      <c r="J102" s="90" t="s">
        <v>1748</v>
      </c>
      <c r="K102" s="83" t="s">
        <v>2135</v>
      </c>
      <c r="L102" s="82" t="s">
        <v>177</v>
      </c>
      <c r="M102" s="90">
        <v>0</v>
      </c>
      <c r="N102" s="90"/>
      <c r="O102" s="90">
        <f t="shared" si="6"/>
        <v>0</v>
      </c>
      <c r="P102" s="90"/>
      <c r="Q102" s="90">
        <f t="shared" si="6"/>
        <v>0</v>
      </c>
      <c r="R102" s="90"/>
      <c r="S102" s="90">
        <f t="shared" si="7"/>
        <v>0</v>
      </c>
      <c r="T102" s="90"/>
      <c r="U102" s="90">
        <f t="shared" si="7"/>
        <v>0</v>
      </c>
      <c r="V102" s="90"/>
      <c r="W102" s="90">
        <f t="shared" si="7"/>
        <v>0</v>
      </c>
      <c r="X102" s="90"/>
      <c r="Y102" s="90">
        <f t="shared" si="7"/>
        <v>0</v>
      </c>
      <c r="Z102" s="90"/>
      <c r="AA102" s="90">
        <f t="shared" si="8"/>
        <v>0</v>
      </c>
      <c r="AB102" s="90"/>
      <c r="AC102" s="90">
        <f t="shared" si="8"/>
        <v>0</v>
      </c>
      <c r="AD102" s="90"/>
      <c r="AE102" s="90">
        <f t="shared" si="8"/>
        <v>0</v>
      </c>
      <c r="AF102" s="90"/>
      <c r="AG102" s="90">
        <f t="shared" si="8"/>
        <v>0</v>
      </c>
      <c r="AH102" s="90"/>
      <c r="AI102" s="90">
        <f t="shared" si="8"/>
        <v>0</v>
      </c>
      <c r="AJ102" s="90"/>
      <c r="AK102" s="90">
        <f t="shared" si="9"/>
        <v>0</v>
      </c>
    </row>
    <row r="103" spans="1:37" x14ac:dyDescent="0.2">
      <c r="A103" s="84" t="s">
        <v>461</v>
      </c>
      <c r="B103" s="90" t="s">
        <v>999</v>
      </c>
      <c r="C103" s="84" t="s">
        <v>1011</v>
      </c>
      <c r="D103" s="90" t="s">
        <v>1860</v>
      </c>
      <c r="E103" s="84" t="s">
        <v>1283</v>
      </c>
      <c r="F103" s="90" t="s">
        <v>844</v>
      </c>
      <c r="G103" s="103" t="s">
        <v>2684</v>
      </c>
      <c r="H103" s="90" t="s">
        <v>1888</v>
      </c>
      <c r="I103" s="84" t="s">
        <v>642</v>
      </c>
      <c r="J103" s="90" t="s">
        <v>1748</v>
      </c>
      <c r="K103" s="83" t="s">
        <v>2135</v>
      </c>
      <c r="L103" s="82"/>
      <c r="M103" s="90">
        <v>0</v>
      </c>
      <c r="N103" s="90"/>
      <c r="O103" s="90">
        <f t="shared" si="6"/>
        <v>0</v>
      </c>
      <c r="P103" s="90"/>
      <c r="Q103" s="90">
        <f t="shared" si="6"/>
        <v>0</v>
      </c>
      <c r="R103" s="90"/>
      <c r="S103" s="90">
        <f t="shared" si="7"/>
        <v>0</v>
      </c>
      <c r="T103" s="90"/>
      <c r="U103" s="90">
        <f t="shared" si="7"/>
        <v>0</v>
      </c>
      <c r="V103" s="90"/>
      <c r="W103" s="90">
        <f t="shared" si="7"/>
        <v>0</v>
      </c>
      <c r="X103" s="90"/>
      <c r="Y103" s="90">
        <f t="shared" si="7"/>
        <v>0</v>
      </c>
      <c r="Z103" s="90"/>
      <c r="AA103" s="90">
        <f t="shared" si="8"/>
        <v>0</v>
      </c>
      <c r="AB103" s="90"/>
      <c r="AC103" s="90">
        <f t="shared" si="8"/>
        <v>0</v>
      </c>
      <c r="AD103" s="90"/>
      <c r="AE103" s="90">
        <f t="shared" si="8"/>
        <v>0</v>
      </c>
      <c r="AF103" s="90"/>
      <c r="AG103" s="90">
        <f t="shared" si="8"/>
        <v>0</v>
      </c>
      <c r="AH103" s="90"/>
      <c r="AI103" s="90">
        <f t="shared" si="8"/>
        <v>0</v>
      </c>
      <c r="AJ103" s="90"/>
      <c r="AK103" s="90">
        <f t="shared" si="9"/>
        <v>0</v>
      </c>
    </row>
    <row r="104" spans="1:37" x14ac:dyDescent="0.2">
      <c r="A104" s="84" t="s">
        <v>461</v>
      </c>
      <c r="B104" s="90" t="s">
        <v>999</v>
      </c>
      <c r="C104" s="84" t="s">
        <v>618</v>
      </c>
      <c r="D104" s="90" t="s">
        <v>1086</v>
      </c>
      <c r="E104" s="84" t="s">
        <v>583</v>
      </c>
      <c r="F104" s="90" t="s">
        <v>1169</v>
      </c>
      <c r="G104" s="103" t="s">
        <v>2685</v>
      </c>
      <c r="H104" s="90" t="s">
        <v>47</v>
      </c>
      <c r="I104" s="84" t="s">
        <v>469</v>
      </c>
      <c r="J104" s="90" t="s">
        <v>1755</v>
      </c>
      <c r="K104" s="83" t="s">
        <v>2192</v>
      </c>
      <c r="L104" s="82"/>
      <c r="M104" s="90">
        <v>3</v>
      </c>
      <c r="N104" s="90"/>
      <c r="O104" s="90">
        <f t="shared" si="6"/>
        <v>3</v>
      </c>
      <c r="P104" s="90"/>
      <c r="Q104" s="90">
        <f t="shared" si="6"/>
        <v>3</v>
      </c>
      <c r="R104" s="90"/>
      <c r="S104" s="90">
        <f t="shared" si="7"/>
        <v>3</v>
      </c>
      <c r="T104" s="90"/>
      <c r="U104" s="90">
        <f t="shared" si="7"/>
        <v>3</v>
      </c>
      <c r="V104" s="90"/>
      <c r="W104" s="90">
        <f t="shared" si="7"/>
        <v>3</v>
      </c>
      <c r="X104" s="90"/>
      <c r="Y104" s="90">
        <f t="shared" si="7"/>
        <v>3</v>
      </c>
      <c r="Z104" s="90"/>
      <c r="AA104" s="90">
        <f t="shared" si="8"/>
        <v>3</v>
      </c>
      <c r="AB104" s="90"/>
      <c r="AC104" s="90">
        <f t="shared" si="8"/>
        <v>3</v>
      </c>
      <c r="AD104" s="90"/>
      <c r="AE104" s="90">
        <f t="shared" si="8"/>
        <v>3</v>
      </c>
      <c r="AF104" s="90"/>
      <c r="AG104" s="90">
        <f t="shared" si="8"/>
        <v>3</v>
      </c>
      <c r="AH104" s="90"/>
      <c r="AI104" s="90">
        <f t="shared" si="8"/>
        <v>3</v>
      </c>
      <c r="AJ104" s="90"/>
      <c r="AK104" s="90">
        <f t="shared" si="9"/>
        <v>3</v>
      </c>
    </row>
    <row r="105" spans="1:37" x14ac:dyDescent="0.2">
      <c r="A105" s="84" t="s">
        <v>461</v>
      </c>
      <c r="B105" s="90" t="s">
        <v>999</v>
      </c>
      <c r="C105" s="84" t="s">
        <v>620</v>
      </c>
      <c r="D105" s="90" t="s">
        <v>475</v>
      </c>
      <c r="E105" s="84" t="s">
        <v>583</v>
      </c>
      <c r="F105" s="90" t="s">
        <v>1169</v>
      </c>
      <c r="G105" s="103" t="s">
        <v>2686</v>
      </c>
      <c r="H105" s="90" t="s">
        <v>250</v>
      </c>
      <c r="I105" s="84" t="s">
        <v>469</v>
      </c>
      <c r="J105" s="90" t="s">
        <v>1755</v>
      </c>
      <c r="K105" s="83" t="s">
        <v>2192</v>
      </c>
      <c r="L105" s="82"/>
      <c r="M105" s="90">
        <v>36</v>
      </c>
      <c r="N105" s="90"/>
      <c r="O105" s="90">
        <f t="shared" si="6"/>
        <v>36</v>
      </c>
      <c r="P105" s="90"/>
      <c r="Q105" s="90">
        <f t="shared" si="6"/>
        <v>36</v>
      </c>
      <c r="R105" s="90"/>
      <c r="S105" s="90">
        <f t="shared" si="7"/>
        <v>36</v>
      </c>
      <c r="T105" s="90">
        <v>-1</v>
      </c>
      <c r="U105" s="90">
        <f t="shared" si="7"/>
        <v>35</v>
      </c>
      <c r="V105" s="90"/>
      <c r="W105" s="90">
        <f t="shared" si="7"/>
        <v>35</v>
      </c>
      <c r="X105" s="90"/>
      <c r="Y105" s="90">
        <f t="shared" si="7"/>
        <v>35</v>
      </c>
      <c r="Z105" s="90"/>
      <c r="AA105" s="90">
        <f t="shared" si="8"/>
        <v>35</v>
      </c>
      <c r="AB105" s="90"/>
      <c r="AC105" s="90">
        <f t="shared" si="8"/>
        <v>35</v>
      </c>
      <c r="AD105" s="90"/>
      <c r="AE105" s="90">
        <f t="shared" si="8"/>
        <v>35</v>
      </c>
      <c r="AF105" s="90"/>
      <c r="AG105" s="90">
        <f t="shared" si="8"/>
        <v>35</v>
      </c>
      <c r="AH105" s="90"/>
      <c r="AI105" s="90">
        <f t="shared" si="8"/>
        <v>35</v>
      </c>
      <c r="AJ105" s="90"/>
      <c r="AK105" s="90">
        <f t="shared" si="9"/>
        <v>35</v>
      </c>
    </row>
    <row r="106" spans="1:37" x14ac:dyDescent="0.2">
      <c r="A106" s="84" t="s">
        <v>461</v>
      </c>
      <c r="B106" s="90" t="s">
        <v>999</v>
      </c>
      <c r="C106" s="84" t="s">
        <v>623</v>
      </c>
      <c r="D106" s="90" t="s">
        <v>1862</v>
      </c>
      <c r="E106" s="84" t="s">
        <v>276</v>
      </c>
      <c r="F106" s="90" t="s">
        <v>1359</v>
      </c>
      <c r="G106" s="103" t="s">
        <v>2687</v>
      </c>
      <c r="H106" s="90" t="s">
        <v>227</v>
      </c>
      <c r="I106" s="84" t="s">
        <v>469</v>
      </c>
      <c r="J106" s="90" t="s">
        <v>1755</v>
      </c>
      <c r="K106" s="83" t="s">
        <v>2192</v>
      </c>
      <c r="L106" s="82"/>
      <c r="M106" s="90">
        <v>1</v>
      </c>
      <c r="N106" s="90"/>
      <c r="O106" s="90">
        <f t="shared" si="6"/>
        <v>1</v>
      </c>
      <c r="P106" s="90"/>
      <c r="Q106" s="90">
        <f t="shared" si="6"/>
        <v>1</v>
      </c>
      <c r="R106" s="90"/>
      <c r="S106" s="90">
        <f t="shared" si="7"/>
        <v>1</v>
      </c>
      <c r="T106" s="90"/>
      <c r="U106" s="90">
        <f t="shared" si="7"/>
        <v>1</v>
      </c>
      <c r="V106" s="90"/>
      <c r="W106" s="90">
        <f t="shared" si="7"/>
        <v>1</v>
      </c>
      <c r="X106" s="90"/>
      <c r="Y106" s="90">
        <f t="shared" si="7"/>
        <v>1</v>
      </c>
      <c r="Z106" s="90"/>
      <c r="AA106" s="90">
        <f t="shared" si="8"/>
        <v>1</v>
      </c>
      <c r="AB106" s="90"/>
      <c r="AC106" s="90">
        <f t="shared" si="8"/>
        <v>1</v>
      </c>
      <c r="AD106" s="90"/>
      <c r="AE106" s="90">
        <f t="shared" si="8"/>
        <v>1</v>
      </c>
      <c r="AF106" s="90"/>
      <c r="AG106" s="90">
        <f t="shared" si="8"/>
        <v>1</v>
      </c>
      <c r="AH106" s="90"/>
      <c r="AI106" s="90">
        <f t="shared" si="8"/>
        <v>1</v>
      </c>
      <c r="AJ106" s="90"/>
      <c r="AK106" s="90">
        <f t="shared" si="9"/>
        <v>1</v>
      </c>
    </row>
    <row r="107" spans="1:37" x14ac:dyDescent="0.2">
      <c r="A107" s="84" t="s">
        <v>461</v>
      </c>
      <c r="B107" s="90" t="s">
        <v>999</v>
      </c>
      <c r="C107" s="84" t="s">
        <v>624</v>
      </c>
      <c r="D107" s="90" t="s">
        <v>1863</v>
      </c>
      <c r="E107" s="84" t="s">
        <v>140</v>
      </c>
      <c r="F107" s="90" t="s">
        <v>1108</v>
      </c>
      <c r="G107" s="103" t="s">
        <v>2688</v>
      </c>
      <c r="H107" s="90" t="s">
        <v>238</v>
      </c>
      <c r="I107" s="84" t="s">
        <v>469</v>
      </c>
      <c r="J107" s="90" t="s">
        <v>1755</v>
      </c>
      <c r="K107" s="83" t="s">
        <v>2192</v>
      </c>
      <c r="L107" s="82"/>
      <c r="M107" s="90">
        <v>2</v>
      </c>
      <c r="N107" s="90"/>
      <c r="O107" s="90">
        <f t="shared" si="6"/>
        <v>2</v>
      </c>
      <c r="P107" s="90"/>
      <c r="Q107" s="90">
        <f t="shared" si="6"/>
        <v>2</v>
      </c>
      <c r="R107" s="90"/>
      <c r="S107" s="90">
        <f t="shared" si="7"/>
        <v>2</v>
      </c>
      <c r="T107" s="90"/>
      <c r="U107" s="90">
        <f t="shared" si="7"/>
        <v>2</v>
      </c>
      <c r="V107" s="90"/>
      <c r="W107" s="90">
        <f t="shared" si="7"/>
        <v>2</v>
      </c>
      <c r="X107" s="90"/>
      <c r="Y107" s="90">
        <f t="shared" si="7"/>
        <v>2</v>
      </c>
      <c r="Z107" s="90"/>
      <c r="AA107" s="90">
        <f t="shared" si="8"/>
        <v>2</v>
      </c>
      <c r="AB107" s="90"/>
      <c r="AC107" s="90">
        <f t="shared" si="8"/>
        <v>2</v>
      </c>
      <c r="AD107" s="90"/>
      <c r="AE107" s="90">
        <f t="shared" si="8"/>
        <v>2</v>
      </c>
      <c r="AF107" s="90"/>
      <c r="AG107" s="90">
        <f t="shared" si="8"/>
        <v>2</v>
      </c>
      <c r="AH107" s="90"/>
      <c r="AI107" s="90">
        <f t="shared" si="8"/>
        <v>2</v>
      </c>
      <c r="AJ107" s="90"/>
      <c r="AK107" s="90">
        <f t="shared" si="9"/>
        <v>2</v>
      </c>
    </row>
    <row r="108" spans="1:37" x14ac:dyDescent="0.2">
      <c r="A108" s="84" t="s">
        <v>461</v>
      </c>
      <c r="B108" s="90" t="s">
        <v>999</v>
      </c>
      <c r="C108" s="84" t="s">
        <v>820</v>
      </c>
      <c r="D108" s="90" t="s">
        <v>1864</v>
      </c>
      <c r="E108" s="84" t="s">
        <v>583</v>
      </c>
      <c r="F108" s="90" t="s">
        <v>1169</v>
      </c>
      <c r="G108" s="103" t="s">
        <v>2689</v>
      </c>
      <c r="H108" s="90" t="s">
        <v>2316</v>
      </c>
      <c r="I108" s="84" t="s">
        <v>777</v>
      </c>
      <c r="J108" s="90" t="s">
        <v>860</v>
      </c>
      <c r="K108" s="83" t="s">
        <v>1771</v>
      </c>
      <c r="L108" s="82" t="s">
        <v>1194</v>
      </c>
      <c r="M108" s="90">
        <v>3</v>
      </c>
      <c r="N108" s="90"/>
      <c r="O108" s="90">
        <f t="shared" si="6"/>
        <v>3</v>
      </c>
      <c r="P108" s="90"/>
      <c r="Q108" s="90">
        <f t="shared" si="6"/>
        <v>3</v>
      </c>
      <c r="R108" s="90"/>
      <c r="S108" s="90">
        <f t="shared" si="7"/>
        <v>3</v>
      </c>
      <c r="T108" s="90"/>
      <c r="U108" s="90">
        <f t="shared" si="7"/>
        <v>3</v>
      </c>
      <c r="V108" s="90"/>
      <c r="W108" s="90">
        <f t="shared" si="7"/>
        <v>3</v>
      </c>
      <c r="X108" s="90"/>
      <c r="Y108" s="90">
        <f t="shared" si="7"/>
        <v>3</v>
      </c>
      <c r="Z108" s="90"/>
      <c r="AA108" s="90">
        <f t="shared" si="8"/>
        <v>3</v>
      </c>
      <c r="AB108" s="90"/>
      <c r="AC108" s="90">
        <f t="shared" si="8"/>
        <v>3</v>
      </c>
      <c r="AD108" s="90"/>
      <c r="AE108" s="90">
        <f t="shared" si="8"/>
        <v>3</v>
      </c>
      <c r="AF108" s="90"/>
      <c r="AG108" s="90">
        <f t="shared" si="8"/>
        <v>3</v>
      </c>
      <c r="AH108" s="90"/>
      <c r="AI108" s="90">
        <f t="shared" si="8"/>
        <v>3</v>
      </c>
      <c r="AJ108" s="90"/>
      <c r="AK108" s="90">
        <f t="shared" si="9"/>
        <v>3</v>
      </c>
    </row>
    <row r="109" spans="1:37" x14ac:dyDescent="0.2">
      <c r="A109" s="84" t="s">
        <v>461</v>
      </c>
      <c r="B109" s="90" t="s">
        <v>999</v>
      </c>
      <c r="C109" s="84" t="s">
        <v>469</v>
      </c>
      <c r="D109" s="90" t="s">
        <v>1865</v>
      </c>
      <c r="E109" s="84" t="s">
        <v>583</v>
      </c>
      <c r="F109" s="90" t="s">
        <v>1169</v>
      </c>
      <c r="G109" s="103" t="s">
        <v>2691</v>
      </c>
      <c r="H109" s="90" t="s">
        <v>157</v>
      </c>
      <c r="I109" s="84" t="s">
        <v>469</v>
      </c>
      <c r="J109" s="90" t="s">
        <v>1755</v>
      </c>
      <c r="K109" s="83" t="s">
        <v>2192</v>
      </c>
      <c r="L109" s="82"/>
      <c r="M109" s="90">
        <v>1</v>
      </c>
      <c r="N109" s="90"/>
      <c r="O109" s="90">
        <f t="shared" si="6"/>
        <v>1</v>
      </c>
      <c r="P109" s="90"/>
      <c r="Q109" s="90">
        <f t="shared" si="6"/>
        <v>1</v>
      </c>
      <c r="R109" s="90"/>
      <c r="S109" s="90">
        <f t="shared" si="7"/>
        <v>1</v>
      </c>
      <c r="T109" s="90"/>
      <c r="U109" s="90">
        <f t="shared" si="7"/>
        <v>1</v>
      </c>
      <c r="V109" s="90"/>
      <c r="W109" s="90">
        <f t="shared" si="7"/>
        <v>1</v>
      </c>
      <c r="X109" s="90"/>
      <c r="Y109" s="90">
        <f t="shared" si="7"/>
        <v>1</v>
      </c>
      <c r="Z109" s="90"/>
      <c r="AA109" s="90">
        <f t="shared" si="8"/>
        <v>1</v>
      </c>
      <c r="AB109" s="90"/>
      <c r="AC109" s="90">
        <f t="shared" si="8"/>
        <v>1</v>
      </c>
      <c r="AD109" s="90"/>
      <c r="AE109" s="90">
        <f t="shared" si="8"/>
        <v>1</v>
      </c>
      <c r="AF109" s="90"/>
      <c r="AG109" s="90">
        <f t="shared" si="8"/>
        <v>1</v>
      </c>
      <c r="AH109" s="90"/>
      <c r="AI109" s="90">
        <f t="shared" si="8"/>
        <v>1</v>
      </c>
      <c r="AJ109" s="90"/>
      <c r="AK109" s="90">
        <f t="shared" si="9"/>
        <v>1</v>
      </c>
    </row>
    <row r="110" spans="1:37" x14ac:dyDescent="0.2">
      <c r="A110" s="84" t="s">
        <v>461</v>
      </c>
      <c r="B110" s="90" t="s">
        <v>999</v>
      </c>
      <c r="C110" s="84" t="s">
        <v>834</v>
      </c>
      <c r="D110" s="90" t="s">
        <v>1432</v>
      </c>
      <c r="E110" s="84" t="s">
        <v>583</v>
      </c>
      <c r="F110" s="90" t="s">
        <v>1169</v>
      </c>
      <c r="G110" s="103" t="s">
        <v>2692</v>
      </c>
      <c r="H110" s="90" t="s">
        <v>1754</v>
      </c>
      <c r="I110" s="84" t="s">
        <v>777</v>
      </c>
      <c r="J110" s="90" t="s">
        <v>860</v>
      </c>
      <c r="K110" s="83" t="s">
        <v>1771</v>
      </c>
      <c r="L110" s="82" t="s">
        <v>1194</v>
      </c>
      <c r="M110" s="90">
        <v>11</v>
      </c>
      <c r="N110" s="90"/>
      <c r="O110" s="90">
        <f t="shared" si="6"/>
        <v>11</v>
      </c>
      <c r="P110" s="90"/>
      <c r="Q110" s="90">
        <f t="shared" si="6"/>
        <v>11</v>
      </c>
      <c r="R110" s="90"/>
      <c r="S110" s="90">
        <f t="shared" si="7"/>
        <v>11</v>
      </c>
      <c r="T110" s="90"/>
      <c r="U110" s="90">
        <f t="shared" si="7"/>
        <v>11</v>
      </c>
      <c r="V110" s="90"/>
      <c r="W110" s="90">
        <f t="shared" si="7"/>
        <v>11</v>
      </c>
      <c r="X110" s="90"/>
      <c r="Y110" s="90">
        <f t="shared" si="7"/>
        <v>11</v>
      </c>
      <c r="Z110" s="90"/>
      <c r="AA110" s="90">
        <f t="shared" si="8"/>
        <v>11</v>
      </c>
      <c r="AB110" s="90"/>
      <c r="AC110" s="90">
        <f t="shared" si="8"/>
        <v>11</v>
      </c>
      <c r="AD110" s="90"/>
      <c r="AE110" s="90">
        <f t="shared" si="8"/>
        <v>11</v>
      </c>
      <c r="AF110" s="90"/>
      <c r="AG110" s="90">
        <f t="shared" si="8"/>
        <v>11</v>
      </c>
      <c r="AH110" s="90"/>
      <c r="AI110" s="90">
        <f t="shared" si="8"/>
        <v>11</v>
      </c>
      <c r="AJ110" s="90"/>
      <c r="AK110" s="90">
        <f t="shared" si="9"/>
        <v>11</v>
      </c>
    </row>
    <row r="111" spans="1:37" x14ac:dyDescent="0.2">
      <c r="A111" s="84" t="s">
        <v>461</v>
      </c>
      <c r="B111" s="90" t="s">
        <v>999</v>
      </c>
      <c r="C111" s="84" t="s">
        <v>335</v>
      </c>
      <c r="D111" s="90" t="s">
        <v>1429</v>
      </c>
      <c r="E111" s="84" t="s">
        <v>583</v>
      </c>
      <c r="F111" s="90" t="s">
        <v>1169</v>
      </c>
      <c r="G111" s="103" t="s">
        <v>2694</v>
      </c>
      <c r="H111" s="90" t="s">
        <v>252</v>
      </c>
      <c r="I111" s="84" t="s">
        <v>469</v>
      </c>
      <c r="J111" s="90" t="s">
        <v>1755</v>
      </c>
      <c r="K111" s="83" t="s">
        <v>2192</v>
      </c>
      <c r="L111" s="82"/>
      <c r="M111" s="90">
        <v>0</v>
      </c>
      <c r="N111" s="90"/>
      <c r="O111" s="90">
        <f t="shared" si="6"/>
        <v>0</v>
      </c>
      <c r="P111" s="90"/>
      <c r="Q111" s="90">
        <f t="shared" si="6"/>
        <v>0</v>
      </c>
      <c r="R111" s="90"/>
      <c r="S111" s="90">
        <f t="shared" si="7"/>
        <v>0</v>
      </c>
      <c r="T111" s="90"/>
      <c r="U111" s="90">
        <f t="shared" si="7"/>
        <v>0</v>
      </c>
      <c r="V111" s="90"/>
      <c r="W111" s="90">
        <f t="shared" si="7"/>
        <v>0</v>
      </c>
      <c r="X111" s="90"/>
      <c r="Y111" s="90">
        <f t="shared" si="7"/>
        <v>0</v>
      </c>
      <c r="Z111" s="90"/>
      <c r="AA111" s="90">
        <f t="shared" si="8"/>
        <v>0</v>
      </c>
      <c r="AB111" s="90"/>
      <c r="AC111" s="90">
        <f t="shared" si="8"/>
        <v>0</v>
      </c>
      <c r="AD111" s="90"/>
      <c r="AE111" s="90">
        <f t="shared" si="8"/>
        <v>0</v>
      </c>
      <c r="AF111" s="90"/>
      <c r="AG111" s="90">
        <f t="shared" si="8"/>
        <v>0</v>
      </c>
      <c r="AH111" s="90"/>
      <c r="AI111" s="90">
        <f t="shared" si="8"/>
        <v>0</v>
      </c>
      <c r="AJ111" s="90"/>
      <c r="AK111" s="90">
        <f t="shared" si="9"/>
        <v>0</v>
      </c>
    </row>
    <row r="112" spans="1:37" x14ac:dyDescent="0.2">
      <c r="A112" s="84" t="s">
        <v>461</v>
      </c>
      <c r="B112" s="90" t="s">
        <v>999</v>
      </c>
      <c r="C112" s="84" t="s">
        <v>838</v>
      </c>
      <c r="D112" s="90" t="s">
        <v>1867</v>
      </c>
      <c r="E112" s="84" t="s">
        <v>1286</v>
      </c>
      <c r="F112" s="90" t="s">
        <v>2198</v>
      </c>
      <c r="G112" s="103" t="s">
        <v>66</v>
      </c>
      <c r="H112" s="90" t="s">
        <v>2271</v>
      </c>
      <c r="I112" s="84" t="s">
        <v>642</v>
      </c>
      <c r="J112" s="90" t="s">
        <v>1748</v>
      </c>
      <c r="K112" s="83" t="s">
        <v>2135</v>
      </c>
      <c r="L112" s="82"/>
      <c r="M112" s="90">
        <v>0</v>
      </c>
      <c r="N112" s="90"/>
      <c r="O112" s="90">
        <f t="shared" si="6"/>
        <v>0</v>
      </c>
      <c r="P112" s="90"/>
      <c r="Q112" s="90">
        <f t="shared" si="6"/>
        <v>0</v>
      </c>
      <c r="R112" s="90"/>
      <c r="S112" s="90">
        <f t="shared" si="7"/>
        <v>0</v>
      </c>
      <c r="T112" s="90"/>
      <c r="U112" s="90">
        <f t="shared" si="7"/>
        <v>0</v>
      </c>
      <c r="V112" s="90"/>
      <c r="W112" s="90">
        <f t="shared" si="7"/>
        <v>0</v>
      </c>
      <c r="X112" s="90"/>
      <c r="Y112" s="90">
        <f t="shared" si="7"/>
        <v>0</v>
      </c>
      <c r="Z112" s="90"/>
      <c r="AA112" s="90">
        <f t="shared" si="8"/>
        <v>0</v>
      </c>
      <c r="AB112" s="90"/>
      <c r="AC112" s="90">
        <f t="shared" si="8"/>
        <v>0</v>
      </c>
      <c r="AD112" s="90"/>
      <c r="AE112" s="90">
        <f t="shared" si="8"/>
        <v>0</v>
      </c>
      <c r="AF112" s="90"/>
      <c r="AG112" s="90">
        <f t="shared" si="8"/>
        <v>0</v>
      </c>
      <c r="AH112" s="90"/>
      <c r="AI112" s="90">
        <f t="shared" si="8"/>
        <v>0</v>
      </c>
      <c r="AJ112" s="90"/>
      <c r="AK112" s="90">
        <f t="shared" si="9"/>
        <v>0</v>
      </c>
    </row>
    <row r="113" spans="1:37" x14ac:dyDescent="0.2">
      <c r="A113" s="84" t="s">
        <v>461</v>
      </c>
      <c r="B113" s="90" t="s">
        <v>999</v>
      </c>
      <c r="C113" s="84" t="s">
        <v>845</v>
      </c>
      <c r="D113" s="90" t="s">
        <v>415</v>
      </c>
      <c r="E113" s="84" t="s">
        <v>1288</v>
      </c>
      <c r="F113" s="90" t="s">
        <v>2200</v>
      </c>
      <c r="G113" s="103" t="s">
        <v>2208</v>
      </c>
      <c r="H113" s="90" t="s">
        <v>2317</v>
      </c>
      <c r="I113" s="84" t="s">
        <v>834</v>
      </c>
      <c r="J113" s="90" t="s">
        <v>473</v>
      </c>
      <c r="K113" s="83" t="s">
        <v>1166</v>
      </c>
      <c r="L113" s="82" t="s">
        <v>815</v>
      </c>
      <c r="M113" s="90">
        <v>2</v>
      </c>
      <c r="N113" s="90"/>
      <c r="O113" s="90">
        <f t="shared" si="6"/>
        <v>2</v>
      </c>
      <c r="P113" s="90"/>
      <c r="Q113" s="90">
        <f t="shared" si="6"/>
        <v>2</v>
      </c>
      <c r="R113" s="90"/>
      <c r="S113" s="90">
        <f t="shared" si="7"/>
        <v>2</v>
      </c>
      <c r="T113" s="90"/>
      <c r="U113" s="90">
        <f t="shared" si="7"/>
        <v>2</v>
      </c>
      <c r="V113" s="90"/>
      <c r="W113" s="90">
        <f t="shared" si="7"/>
        <v>2</v>
      </c>
      <c r="X113" s="90"/>
      <c r="Y113" s="90">
        <f t="shared" si="7"/>
        <v>2</v>
      </c>
      <c r="Z113" s="90"/>
      <c r="AA113" s="90">
        <f t="shared" si="8"/>
        <v>2</v>
      </c>
      <c r="AB113" s="90"/>
      <c r="AC113" s="90">
        <f t="shared" si="8"/>
        <v>2</v>
      </c>
      <c r="AD113" s="90"/>
      <c r="AE113" s="90">
        <f t="shared" si="8"/>
        <v>2</v>
      </c>
      <c r="AF113" s="90"/>
      <c r="AG113" s="90">
        <f t="shared" si="8"/>
        <v>2</v>
      </c>
      <c r="AH113" s="90"/>
      <c r="AI113" s="90">
        <f t="shared" si="8"/>
        <v>2</v>
      </c>
      <c r="AJ113" s="90"/>
      <c r="AK113" s="90">
        <f t="shared" si="9"/>
        <v>2</v>
      </c>
    </row>
    <row r="114" spans="1:37" x14ac:dyDescent="0.2">
      <c r="A114" s="84" t="s">
        <v>461</v>
      </c>
      <c r="B114" s="90" t="s">
        <v>999</v>
      </c>
      <c r="C114" s="84" t="s">
        <v>635</v>
      </c>
      <c r="D114" s="90" t="s">
        <v>818</v>
      </c>
      <c r="E114" s="84" t="s">
        <v>583</v>
      </c>
      <c r="F114" s="90" t="s">
        <v>1169</v>
      </c>
      <c r="G114" s="103" t="s">
        <v>2696</v>
      </c>
      <c r="H114" s="90" t="s">
        <v>36</v>
      </c>
      <c r="I114" s="84" t="s">
        <v>469</v>
      </c>
      <c r="J114" s="90" t="s">
        <v>1755</v>
      </c>
      <c r="K114" s="83" t="s">
        <v>2192</v>
      </c>
      <c r="L114" s="82"/>
      <c r="M114" s="90">
        <v>1</v>
      </c>
      <c r="N114" s="90"/>
      <c r="O114" s="90">
        <f t="shared" si="6"/>
        <v>1</v>
      </c>
      <c r="P114" s="90"/>
      <c r="Q114" s="90">
        <f t="shared" si="6"/>
        <v>1</v>
      </c>
      <c r="R114" s="90"/>
      <c r="S114" s="90">
        <f t="shared" si="7"/>
        <v>1</v>
      </c>
      <c r="T114" s="90"/>
      <c r="U114" s="90">
        <f t="shared" si="7"/>
        <v>1</v>
      </c>
      <c r="V114" s="90"/>
      <c r="W114" s="90">
        <f t="shared" si="7"/>
        <v>1</v>
      </c>
      <c r="X114" s="90"/>
      <c r="Y114" s="90">
        <f t="shared" si="7"/>
        <v>1</v>
      </c>
      <c r="Z114" s="90"/>
      <c r="AA114" s="90">
        <f t="shared" si="8"/>
        <v>1</v>
      </c>
      <c r="AB114" s="90"/>
      <c r="AC114" s="90">
        <f t="shared" si="8"/>
        <v>1</v>
      </c>
      <c r="AD114" s="90"/>
      <c r="AE114" s="90">
        <f t="shared" si="8"/>
        <v>1</v>
      </c>
      <c r="AF114" s="90"/>
      <c r="AG114" s="90">
        <f t="shared" si="8"/>
        <v>1</v>
      </c>
      <c r="AH114" s="90"/>
      <c r="AI114" s="90">
        <f t="shared" si="8"/>
        <v>1</v>
      </c>
      <c r="AJ114" s="90"/>
      <c r="AK114" s="90">
        <f t="shared" si="9"/>
        <v>1</v>
      </c>
    </row>
    <row r="115" spans="1:37" x14ac:dyDescent="0.2">
      <c r="A115" s="84" t="s">
        <v>461</v>
      </c>
      <c r="B115" s="90" t="s">
        <v>999</v>
      </c>
      <c r="C115" s="84" t="s">
        <v>243</v>
      </c>
      <c r="D115" s="90" t="s">
        <v>1209</v>
      </c>
      <c r="E115" s="84" t="s">
        <v>583</v>
      </c>
      <c r="F115" s="90" t="s">
        <v>1169</v>
      </c>
      <c r="G115" s="103" t="s">
        <v>2698</v>
      </c>
      <c r="H115" s="90" t="s">
        <v>1819</v>
      </c>
      <c r="I115" s="84" t="s">
        <v>777</v>
      </c>
      <c r="J115" s="90" t="s">
        <v>860</v>
      </c>
      <c r="K115" s="83" t="s">
        <v>1771</v>
      </c>
      <c r="L115" s="82" t="s">
        <v>1194</v>
      </c>
      <c r="M115" s="90">
        <v>2</v>
      </c>
      <c r="N115" s="90"/>
      <c r="O115" s="90">
        <f t="shared" si="6"/>
        <v>2</v>
      </c>
      <c r="P115" s="90"/>
      <c r="Q115" s="90">
        <f t="shared" si="6"/>
        <v>2</v>
      </c>
      <c r="R115" s="90"/>
      <c r="S115" s="90">
        <f t="shared" si="7"/>
        <v>2</v>
      </c>
      <c r="T115" s="90"/>
      <c r="U115" s="90">
        <f t="shared" si="7"/>
        <v>2</v>
      </c>
      <c r="V115" s="90"/>
      <c r="W115" s="90">
        <f t="shared" si="7"/>
        <v>2</v>
      </c>
      <c r="X115" s="90"/>
      <c r="Y115" s="90">
        <f t="shared" si="7"/>
        <v>2</v>
      </c>
      <c r="Z115" s="90"/>
      <c r="AA115" s="90">
        <f t="shared" si="8"/>
        <v>2</v>
      </c>
      <c r="AB115" s="90"/>
      <c r="AC115" s="90">
        <f t="shared" si="8"/>
        <v>2</v>
      </c>
      <c r="AD115" s="90"/>
      <c r="AE115" s="90">
        <f t="shared" si="8"/>
        <v>2</v>
      </c>
      <c r="AF115" s="90"/>
      <c r="AG115" s="90">
        <f t="shared" si="8"/>
        <v>2</v>
      </c>
      <c r="AH115" s="90"/>
      <c r="AI115" s="90">
        <f t="shared" si="8"/>
        <v>2</v>
      </c>
      <c r="AJ115" s="90"/>
      <c r="AK115" s="90">
        <f t="shared" si="9"/>
        <v>2</v>
      </c>
    </row>
    <row r="116" spans="1:37" x14ac:dyDescent="0.2">
      <c r="A116" s="84" t="s">
        <v>461</v>
      </c>
      <c r="B116" s="90" t="s">
        <v>999</v>
      </c>
      <c r="C116" s="84" t="s">
        <v>570</v>
      </c>
      <c r="D116" s="90" t="s">
        <v>1868</v>
      </c>
      <c r="E116" s="84" t="s">
        <v>1286</v>
      </c>
      <c r="F116" s="90" t="s">
        <v>2198</v>
      </c>
      <c r="G116" s="103" t="s">
        <v>2699</v>
      </c>
      <c r="H116" s="90" t="s">
        <v>730</v>
      </c>
      <c r="I116" s="84" t="s">
        <v>642</v>
      </c>
      <c r="J116" s="90" t="s">
        <v>1748</v>
      </c>
      <c r="K116" s="83" t="s">
        <v>2135</v>
      </c>
      <c r="L116" s="82" t="s">
        <v>2575</v>
      </c>
      <c r="M116" s="90">
        <v>0</v>
      </c>
      <c r="N116" s="90"/>
      <c r="O116" s="90">
        <f t="shared" si="6"/>
        <v>0</v>
      </c>
      <c r="P116" s="90"/>
      <c r="Q116" s="90">
        <f t="shared" si="6"/>
        <v>0</v>
      </c>
      <c r="R116" s="90"/>
      <c r="S116" s="90">
        <f t="shared" si="7"/>
        <v>0</v>
      </c>
      <c r="T116" s="90"/>
      <c r="U116" s="90">
        <f t="shared" si="7"/>
        <v>0</v>
      </c>
      <c r="V116" s="90"/>
      <c r="W116" s="90">
        <f t="shared" si="7"/>
        <v>0</v>
      </c>
      <c r="X116" s="90"/>
      <c r="Y116" s="90">
        <f t="shared" si="7"/>
        <v>0</v>
      </c>
      <c r="Z116" s="90"/>
      <c r="AA116" s="90">
        <f t="shared" si="8"/>
        <v>0</v>
      </c>
      <c r="AB116" s="90"/>
      <c r="AC116" s="90">
        <f t="shared" si="8"/>
        <v>0</v>
      </c>
      <c r="AD116" s="90"/>
      <c r="AE116" s="90">
        <f t="shared" si="8"/>
        <v>0</v>
      </c>
      <c r="AF116" s="90"/>
      <c r="AG116" s="90">
        <f t="shared" si="8"/>
        <v>0</v>
      </c>
      <c r="AH116" s="90"/>
      <c r="AI116" s="90">
        <f t="shared" si="8"/>
        <v>0</v>
      </c>
      <c r="AJ116" s="90"/>
      <c r="AK116" s="90">
        <f t="shared" si="9"/>
        <v>0</v>
      </c>
    </row>
    <row r="117" spans="1:37" x14ac:dyDescent="0.2">
      <c r="A117" s="84" t="s">
        <v>461</v>
      </c>
      <c r="B117" s="90" t="s">
        <v>999</v>
      </c>
      <c r="C117" s="84" t="s">
        <v>532</v>
      </c>
      <c r="D117" s="90" t="s">
        <v>1871</v>
      </c>
      <c r="E117" s="84" t="s">
        <v>1286</v>
      </c>
      <c r="F117" s="90" t="s">
        <v>2198</v>
      </c>
      <c r="G117" s="103" t="s">
        <v>1762</v>
      </c>
      <c r="H117" s="90" t="s">
        <v>58</v>
      </c>
      <c r="I117" s="84" t="s">
        <v>642</v>
      </c>
      <c r="J117" s="90" t="s">
        <v>1748</v>
      </c>
      <c r="K117" s="83" t="s">
        <v>2135</v>
      </c>
      <c r="L117" s="82" t="s">
        <v>2575</v>
      </c>
      <c r="M117" s="90">
        <v>9</v>
      </c>
      <c r="N117" s="90"/>
      <c r="O117" s="90">
        <f t="shared" si="6"/>
        <v>9</v>
      </c>
      <c r="P117" s="90"/>
      <c r="Q117" s="90">
        <f t="shared" si="6"/>
        <v>9</v>
      </c>
      <c r="R117" s="90"/>
      <c r="S117" s="90">
        <f t="shared" si="7"/>
        <v>9</v>
      </c>
      <c r="T117" s="90"/>
      <c r="U117" s="90">
        <f t="shared" si="7"/>
        <v>9</v>
      </c>
      <c r="V117" s="90"/>
      <c r="W117" s="90">
        <f t="shared" si="7"/>
        <v>9</v>
      </c>
      <c r="X117" s="90"/>
      <c r="Y117" s="90">
        <f t="shared" si="7"/>
        <v>9</v>
      </c>
      <c r="Z117" s="90"/>
      <c r="AA117" s="90">
        <f t="shared" si="8"/>
        <v>9</v>
      </c>
      <c r="AB117" s="90"/>
      <c r="AC117" s="90">
        <f t="shared" si="8"/>
        <v>9</v>
      </c>
      <c r="AD117" s="90"/>
      <c r="AE117" s="90">
        <f t="shared" si="8"/>
        <v>9</v>
      </c>
      <c r="AF117" s="90"/>
      <c r="AG117" s="90">
        <f t="shared" si="8"/>
        <v>9</v>
      </c>
      <c r="AH117" s="90"/>
      <c r="AI117" s="90">
        <f t="shared" si="8"/>
        <v>9</v>
      </c>
      <c r="AJ117" s="90"/>
      <c r="AK117" s="90">
        <f t="shared" si="9"/>
        <v>9</v>
      </c>
    </row>
    <row r="118" spans="1:37" x14ac:dyDescent="0.2">
      <c r="A118" s="84" t="s">
        <v>461</v>
      </c>
      <c r="B118" s="90" t="s">
        <v>999</v>
      </c>
      <c r="C118" s="84" t="s">
        <v>637</v>
      </c>
      <c r="D118" s="90" t="s">
        <v>1872</v>
      </c>
      <c r="E118" s="84" t="s">
        <v>641</v>
      </c>
      <c r="F118" s="90" t="s">
        <v>1998</v>
      </c>
      <c r="G118" s="103" t="s">
        <v>477</v>
      </c>
      <c r="H118" s="90" t="s">
        <v>257</v>
      </c>
      <c r="I118" s="84" t="s">
        <v>469</v>
      </c>
      <c r="J118" s="90" t="s">
        <v>1755</v>
      </c>
      <c r="K118" s="83" t="s">
        <v>2192</v>
      </c>
      <c r="L118" s="82"/>
      <c r="M118" s="90">
        <v>4</v>
      </c>
      <c r="N118" s="90"/>
      <c r="O118" s="90">
        <f t="shared" si="6"/>
        <v>4</v>
      </c>
      <c r="P118" s="90"/>
      <c r="Q118" s="90">
        <f t="shared" si="6"/>
        <v>4</v>
      </c>
      <c r="R118" s="90"/>
      <c r="S118" s="90">
        <f t="shared" si="7"/>
        <v>4</v>
      </c>
      <c r="T118" s="90"/>
      <c r="U118" s="90">
        <f t="shared" si="7"/>
        <v>4</v>
      </c>
      <c r="V118" s="90"/>
      <c r="W118" s="90">
        <f t="shared" si="7"/>
        <v>4</v>
      </c>
      <c r="X118" s="90"/>
      <c r="Y118" s="90">
        <f t="shared" si="7"/>
        <v>4</v>
      </c>
      <c r="Z118" s="90"/>
      <c r="AA118" s="90">
        <f t="shared" si="8"/>
        <v>4</v>
      </c>
      <c r="AB118" s="90"/>
      <c r="AC118" s="90">
        <f t="shared" si="8"/>
        <v>4</v>
      </c>
      <c r="AD118" s="90"/>
      <c r="AE118" s="90">
        <f t="shared" si="8"/>
        <v>4</v>
      </c>
      <c r="AF118" s="90"/>
      <c r="AG118" s="90">
        <f t="shared" si="8"/>
        <v>4</v>
      </c>
      <c r="AH118" s="90"/>
      <c r="AI118" s="90">
        <f t="shared" si="8"/>
        <v>4</v>
      </c>
      <c r="AJ118" s="90"/>
      <c r="AK118" s="90">
        <f t="shared" si="9"/>
        <v>4</v>
      </c>
    </row>
    <row r="119" spans="1:37" x14ac:dyDescent="0.2">
      <c r="A119" s="84" t="s">
        <v>461</v>
      </c>
      <c r="B119" s="90" t="s">
        <v>999</v>
      </c>
      <c r="C119" s="84" t="s">
        <v>1010</v>
      </c>
      <c r="D119" s="90" t="s">
        <v>1843</v>
      </c>
      <c r="E119" s="84" t="s">
        <v>641</v>
      </c>
      <c r="F119" s="90" t="s">
        <v>1998</v>
      </c>
      <c r="G119" s="103" t="s">
        <v>2171</v>
      </c>
      <c r="H119" s="90" t="s">
        <v>2318</v>
      </c>
      <c r="I119" s="84" t="s">
        <v>834</v>
      </c>
      <c r="J119" s="90" t="s">
        <v>473</v>
      </c>
      <c r="K119" s="83" t="s">
        <v>1166</v>
      </c>
      <c r="L119" s="82"/>
      <c r="M119" s="90">
        <v>15</v>
      </c>
      <c r="N119" s="90"/>
      <c r="O119" s="90">
        <f t="shared" si="6"/>
        <v>15</v>
      </c>
      <c r="P119" s="90"/>
      <c r="Q119" s="90">
        <f t="shared" si="6"/>
        <v>15</v>
      </c>
      <c r="R119" s="90"/>
      <c r="S119" s="90">
        <f t="shared" si="7"/>
        <v>15</v>
      </c>
      <c r="T119" s="90"/>
      <c r="U119" s="90">
        <f t="shared" si="7"/>
        <v>15</v>
      </c>
      <c r="V119" s="90"/>
      <c r="W119" s="90">
        <f t="shared" si="7"/>
        <v>15</v>
      </c>
      <c r="X119" s="90"/>
      <c r="Y119" s="90">
        <f t="shared" si="7"/>
        <v>15</v>
      </c>
      <c r="Z119" s="90"/>
      <c r="AA119" s="90">
        <f t="shared" si="8"/>
        <v>15</v>
      </c>
      <c r="AB119" s="90"/>
      <c r="AC119" s="90">
        <f t="shared" si="8"/>
        <v>15</v>
      </c>
      <c r="AD119" s="90"/>
      <c r="AE119" s="90">
        <f t="shared" si="8"/>
        <v>15</v>
      </c>
      <c r="AF119" s="90"/>
      <c r="AG119" s="90">
        <f t="shared" si="8"/>
        <v>15</v>
      </c>
      <c r="AH119" s="90"/>
      <c r="AI119" s="90">
        <f t="shared" si="8"/>
        <v>15</v>
      </c>
      <c r="AJ119" s="90"/>
      <c r="AK119" s="90">
        <f t="shared" si="9"/>
        <v>15</v>
      </c>
    </row>
    <row r="120" spans="1:37" x14ac:dyDescent="0.2">
      <c r="A120" s="84" t="s">
        <v>461</v>
      </c>
      <c r="B120" s="90" t="s">
        <v>999</v>
      </c>
      <c r="C120" s="84" t="s">
        <v>385</v>
      </c>
      <c r="D120" s="90" t="s">
        <v>308</v>
      </c>
      <c r="E120" s="84" t="s">
        <v>641</v>
      </c>
      <c r="F120" s="90" t="s">
        <v>1998</v>
      </c>
      <c r="G120" s="103" t="s">
        <v>732</v>
      </c>
      <c r="H120" s="90" t="s">
        <v>666</v>
      </c>
      <c r="I120" s="84" t="s">
        <v>834</v>
      </c>
      <c r="J120" s="90" t="s">
        <v>473</v>
      </c>
      <c r="K120" s="83" t="s">
        <v>1166</v>
      </c>
      <c r="L120" s="82"/>
      <c r="M120" s="90">
        <v>5</v>
      </c>
      <c r="N120" s="90"/>
      <c r="O120" s="90">
        <f t="shared" ref="O120" si="10">SUM(M120:N120)</f>
        <v>5</v>
      </c>
      <c r="P120" s="90"/>
      <c r="Q120" s="90">
        <f t="shared" ref="Q120" si="11">SUM(O120:P120)</f>
        <v>5</v>
      </c>
      <c r="R120" s="90"/>
      <c r="S120" s="90">
        <f t="shared" ref="S120:Y120" si="12">SUM(Q120:R120)</f>
        <v>5</v>
      </c>
      <c r="T120" s="90"/>
      <c r="U120" s="90">
        <f t="shared" si="12"/>
        <v>5</v>
      </c>
      <c r="V120" s="90"/>
      <c r="W120" s="90">
        <f t="shared" si="12"/>
        <v>5</v>
      </c>
      <c r="X120" s="90"/>
      <c r="Y120" s="90">
        <f t="shared" si="12"/>
        <v>5</v>
      </c>
      <c r="Z120" s="90"/>
      <c r="AA120" s="90">
        <f t="shared" ref="AA120" si="13">SUM(Y120:Z120)</f>
        <v>5</v>
      </c>
      <c r="AB120" s="90"/>
      <c r="AC120" s="90">
        <f t="shared" ref="AC120" si="14">SUM(AA120:AB120)</f>
        <v>5</v>
      </c>
      <c r="AD120" s="90"/>
      <c r="AE120" s="90">
        <f t="shared" ref="AE120" si="15">SUM(AC120:AD120)</f>
        <v>5</v>
      </c>
      <c r="AF120" s="90"/>
      <c r="AG120" s="90">
        <f t="shared" ref="AG120" si="16">SUM(AE120:AF120)</f>
        <v>5</v>
      </c>
      <c r="AH120" s="90"/>
      <c r="AI120" s="90">
        <f t="shared" ref="AI120" si="17">SUM(AG120:AH120)</f>
        <v>5</v>
      </c>
      <c r="AJ120" s="90"/>
      <c r="AK120" s="90">
        <f t="shared" ref="AK120" si="18">SUM(AI120:AJ120)</f>
        <v>5</v>
      </c>
    </row>
    <row r="121" spans="1:37" x14ac:dyDescent="0.2">
      <c r="A121" s="84" t="s">
        <v>461</v>
      </c>
      <c r="B121" s="90" t="s">
        <v>999</v>
      </c>
      <c r="C121" s="84" t="s">
        <v>3222</v>
      </c>
      <c r="D121" s="90" t="s">
        <v>3221</v>
      </c>
      <c r="E121" s="84" t="s">
        <v>641</v>
      </c>
      <c r="F121" s="90" t="s">
        <v>1998</v>
      </c>
      <c r="G121" s="103" t="s">
        <v>3223</v>
      </c>
      <c r="H121" s="90" t="s">
        <v>3224</v>
      </c>
      <c r="I121" s="84" t="s">
        <v>834</v>
      </c>
      <c r="J121" s="90" t="s">
        <v>473</v>
      </c>
      <c r="K121" s="83" t="s">
        <v>1166</v>
      </c>
      <c r="L121" s="82"/>
      <c r="M121" s="90">
        <v>0</v>
      </c>
      <c r="N121" s="90"/>
      <c r="O121" s="90">
        <f t="shared" si="6"/>
        <v>0</v>
      </c>
      <c r="P121" s="90"/>
      <c r="Q121" s="90">
        <f t="shared" si="6"/>
        <v>0</v>
      </c>
      <c r="R121" s="90"/>
      <c r="S121" s="90">
        <f t="shared" si="7"/>
        <v>0</v>
      </c>
      <c r="T121" s="90"/>
      <c r="U121" s="90">
        <f t="shared" si="7"/>
        <v>0</v>
      </c>
      <c r="V121" s="90"/>
      <c r="W121" s="90">
        <f t="shared" si="7"/>
        <v>0</v>
      </c>
      <c r="X121" s="90"/>
      <c r="Y121" s="90">
        <f t="shared" si="7"/>
        <v>0</v>
      </c>
      <c r="Z121" s="90"/>
      <c r="AA121" s="90">
        <f t="shared" si="8"/>
        <v>0</v>
      </c>
      <c r="AB121" s="90">
        <v>1</v>
      </c>
      <c r="AC121" s="90">
        <f t="shared" si="8"/>
        <v>1</v>
      </c>
      <c r="AD121" s="90"/>
      <c r="AE121" s="90">
        <f t="shared" si="8"/>
        <v>1</v>
      </c>
      <c r="AF121" s="90"/>
      <c r="AG121" s="90">
        <f t="shared" si="8"/>
        <v>1</v>
      </c>
      <c r="AH121" s="90"/>
      <c r="AI121" s="90">
        <f t="shared" si="8"/>
        <v>1</v>
      </c>
      <c r="AJ121" s="90"/>
      <c r="AK121" s="90">
        <f t="shared" si="9"/>
        <v>1</v>
      </c>
    </row>
    <row r="122" spans="1:37" x14ac:dyDescent="0.2">
      <c r="A122" s="84" t="s">
        <v>461</v>
      </c>
      <c r="B122" s="90" t="s">
        <v>999</v>
      </c>
      <c r="C122" s="84" t="s">
        <v>330</v>
      </c>
      <c r="D122" s="90" t="s">
        <v>889</v>
      </c>
      <c r="E122" s="84" t="s">
        <v>1289</v>
      </c>
      <c r="F122" s="90" t="s">
        <v>2201</v>
      </c>
      <c r="G122" s="103" t="s">
        <v>2700</v>
      </c>
      <c r="H122" s="90" t="s">
        <v>2319</v>
      </c>
      <c r="I122" s="84" t="s">
        <v>777</v>
      </c>
      <c r="J122" s="90" t="s">
        <v>860</v>
      </c>
      <c r="K122" s="83" t="s">
        <v>1771</v>
      </c>
      <c r="L122" s="82"/>
      <c r="M122" s="90">
        <v>2</v>
      </c>
      <c r="N122" s="90"/>
      <c r="O122" s="90">
        <f t="shared" si="6"/>
        <v>2</v>
      </c>
      <c r="P122" s="90"/>
      <c r="Q122" s="90">
        <f t="shared" si="6"/>
        <v>2</v>
      </c>
      <c r="R122" s="90"/>
      <c r="S122" s="90">
        <f t="shared" si="7"/>
        <v>2</v>
      </c>
      <c r="T122" s="90"/>
      <c r="U122" s="90">
        <f t="shared" si="7"/>
        <v>2</v>
      </c>
      <c r="V122" s="90"/>
      <c r="W122" s="90">
        <f t="shared" si="7"/>
        <v>2</v>
      </c>
      <c r="X122" s="90"/>
      <c r="Y122" s="90">
        <f t="shared" si="7"/>
        <v>2</v>
      </c>
      <c r="Z122" s="90"/>
      <c r="AA122" s="90">
        <f t="shared" si="8"/>
        <v>2</v>
      </c>
      <c r="AB122" s="90"/>
      <c r="AC122" s="90">
        <f t="shared" si="8"/>
        <v>2</v>
      </c>
      <c r="AD122" s="90"/>
      <c r="AE122" s="90">
        <f t="shared" si="8"/>
        <v>2</v>
      </c>
      <c r="AF122" s="90"/>
      <c r="AG122" s="90">
        <f t="shared" si="8"/>
        <v>2</v>
      </c>
      <c r="AH122" s="90"/>
      <c r="AI122" s="90">
        <f t="shared" si="8"/>
        <v>2</v>
      </c>
      <c r="AJ122" s="90"/>
      <c r="AK122" s="90">
        <f t="shared" si="9"/>
        <v>2</v>
      </c>
    </row>
    <row r="123" spans="1:37" x14ac:dyDescent="0.2">
      <c r="A123" s="84" t="s">
        <v>461</v>
      </c>
      <c r="B123" s="90" t="s">
        <v>999</v>
      </c>
      <c r="C123" s="84" t="s">
        <v>1097</v>
      </c>
      <c r="D123" s="90" t="s">
        <v>1873</v>
      </c>
      <c r="E123" s="84" t="s">
        <v>1291</v>
      </c>
      <c r="F123" s="90" t="s">
        <v>2202</v>
      </c>
      <c r="G123" s="103" t="s">
        <v>2701</v>
      </c>
      <c r="H123" s="90" t="s">
        <v>2237</v>
      </c>
      <c r="I123" s="84" t="s">
        <v>777</v>
      </c>
      <c r="J123" s="90" t="s">
        <v>860</v>
      </c>
      <c r="K123" s="83" t="s">
        <v>1771</v>
      </c>
      <c r="L123" s="82" t="s">
        <v>2572</v>
      </c>
      <c r="M123" s="90">
        <v>0</v>
      </c>
      <c r="N123" s="90"/>
      <c r="O123" s="90">
        <f t="shared" si="6"/>
        <v>0</v>
      </c>
      <c r="P123" s="90"/>
      <c r="Q123" s="90">
        <f t="shared" si="6"/>
        <v>0</v>
      </c>
      <c r="R123" s="90"/>
      <c r="S123" s="90">
        <f t="shared" si="7"/>
        <v>0</v>
      </c>
      <c r="T123" s="90"/>
      <c r="U123" s="90">
        <f t="shared" si="7"/>
        <v>0</v>
      </c>
      <c r="V123" s="90"/>
      <c r="W123" s="90">
        <f t="shared" si="7"/>
        <v>0</v>
      </c>
      <c r="X123" s="90"/>
      <c r="Y123" s="90">
        <f t="shared" si="7"/>
        <v>0</v>
      </c>
      <c r="Z123" s="90"/>
      <c r="AA123" s="90">
        <f t="shared" si="8"/>
        <v>0</v>
      </c>
      <c r="AB123" s="90"/>
      <c r="AC123" s="90">
        <f t="shared" si="8"/>
        <v>0</v>
      </c>
      <c r="AD123" s="90"/>
      <c r="AE123" s="90">
        <f t="shared" si="8"/>
        <v>0</v>
      </c>
      <c r="AF123" s="90"/>
      <c r="AG123" s="90">
        <f t="shared" si="8"/>
        <v>0</v>
      </c>
      <c r="AH123" s="90"/>
      <c r="AI123" s="90">
        <f t="shared" si="8"/>
        <v>0</v>
      </c>
      <c r="AJ123" s="90"/>
      <c r="AK123" s="90">
        <f t="shared" si="9"/>
        <v>0</v>
      </c>
    </row>
    <row r="124" spans="1:37" x14ac:dyDescent="0.2">
      <c r="A124" s="84" t="s">
        <v>461</v>
      </c>
      <c r="B124" s="90" t="s">
        <v>999</v>
      </c>
      <c r="C124" s="84" t="s">
        <v>1097</v>
      </c>
      <c r="D124" s="90" t="s">
        <v>1873</v>
      </c>
      <c r="E124" s="84" t="s">
        <v>1286</v>
      </c>
      <c r="F124" s="90" t="s">
        <v>2198</v>
      </c>
      <c r="G124" s="103" t="s">
        <v>143</v>
      </c>
      <c r="H124" s="90" t="s">
        <v>2189</v>
      </c>
      <c r="I124" s="84" t="s">
        <v>777</v>
      </c>
      <c r="J124" s="90" t="s">
        <v>860</v>
      </c>
      <c r="K124" s="83" t="s">
        <v>1771</v>
      </c>
      <c r="L124" s="82" t="s">
        <v>2572</v>
      </c>
      <c r="M124" s="90">
        <v>0</v>
      </c>
      <c r="N124" s="90"/>
      <c r="O124" s="90">
        <f t="shared" si="6"/>
        <v>0</v>
      </c>
      <c r="P124" s="90"/>
      <c r="Q124" s="90">
        <f t="shared" si="6"/>
        <v>0</v>
      </c>
      <c r="R124" s="90"/>
      <c r="S124" s="90">
        <f t="shared" si="7"/>
        <v>0</v>
      </c>
      <c r="T124" s="90"/>
      <c r="U124" s="90">
        <f t="shared" si="7"/>
        <v>0</v>
      </c>
      <c r="V124" s="90"/>
      <c r="W124" s="90">
        <f t="shared" si="7"/>
        <v>0</v>
      </c>
      <c r="X124" s="90"/>
      <c r="Y124" s="90">
        <f t="shared" si="7"/>
        <v>0</v>
      </c>
      <c r="Z124" s="90"/>
      <c r="AA124" s="90">
        <f t="shared" si="8"/>
        <v>0</v>
      </c>
      <c r="AB124" s="90"/>
      <c r="AC124" s="90">
        <f t="shared" si="8"/>
        <v>0</v>
      </c>
      <c r="AD124" s="90"/>
      <c r="AE124" s="90">
        <f t="shared" si="8"/>
        <v>0</v>
      </c>
      <c r="AF124" s="90"/>
      <c r="AG124" s="90">
        <f t="shared" si="8"/>
        <v>0</v>
      </c>
      <c r="AH124" s="90"/>
      <c r="AI124" s="90">
        <f t="shared" si="8"/>
        <v>0</v>
      </c>
      <c r="AJ124" s="90"/>
      <c r="AK124" s="90">
        <f t="shared" si="9"/>
        <v>0</v>
      </c>
    </row>
    <row r="125" spans="1:37" x14ac:dyDescent="0.2">
      <c r="A125" s="84" t="s">
        <v>461</v>
      </c>
      <c r="B125" s="90" t="s">
        <v>999</v>
      </c>
      <c r="C125" s="84" t="s">
        <v>237</v>
      </c>
      <c r="D125" s="90" t="s">
        <v>1647</v>
      </c>
      <c r="E125" s="84" t="s">
        <v>1286</v>
      </c>
      <c r="F125" s="90" t="s">
        <v>2198</v>
      </c>
      <c r="G125" s="103" t="s">
        <v>2702</v>
      </c>
      <c r="H125" s="90" t="s">
        <v>2196</v>
      </c>
      <c r="I125" s="84" t="s">
        <v>777</v>
      </c>
      <c r="J125" s="90" t="s">
        <v>860</v>
      </c>
      <c r="K125" s="83" t="s">
        <v>1771</v>
      </c>
      <c r="L125" s="82" t="s">
        <v>2572</v>
      </c>
      <c r="M125" s="90">
        <v>0</v>
      </c>
      <c r="N125" s="90"/>
      <c r="O125" s="90">
        <f t="shared" si="6"/>
        <v>0</v>
      </c>
      <c r="P125" s="90"/>
      <c r="Q125" s="90">
        <f t="shared" si="6"/>
        <v>0</v>
      </c>
      <c r="R125" s="90"/>
      <c r="S125" s="90">
        <f t="shared" si="7"/>
        <v>0</v>
      </c>
      <c r="T125" s="90"/>
      <c r="U125" s="90">
        <f t="shared" si="7"/>
        <v>0</v>
      </c>
      <c r="V125" s="90"/>
      <c r="W125" s="90">
        <f t="shared" si="7"/>
        <v>0</v>
      </c>
      <c r="X125" s="90"/>
      <c r="Y125" s="90">
        <f t="shared" si="7"/>
        <v>0</v>
      </c>
      <c r="Z125" s="90"/>
      <c r="AA125" s="90">
        <f t="shared" si="8"/>
        <v>0</v>
      </c>
      <c r="AB125" s="90"/>
      <c r="AC125" s="90">
        <f t="shared" si="8"/>
        <v>0</v>
      </c>
      <c r="AD125" s="90"/>
      <c r="AE125" s="90">
        <f t="shared" si="8"/>
        <v>0</v>
      </c>
      <c r="AF125" s="90"/>
      <c r="AG125" s="90">
        <f t="shared" si="8"/>
        <v>0</v>
      </c>
      <c r="AH125" s="90"/>
      <c r="AI125" s="90">
        <f t="shared" si="8"/>
        <v>0</v>
      </c>
      <c r="AJ125" s="90"/>
      <c r="AK125" s="90">
        <f t="shared" si="9"/>
        <v>0</v>
      </c>
    </row>
    <row r="126" spans="1:37" x14ac:dyDescent="0.2">
      <c r="A126" s="84" t="s">
        <v>461</v>
      </c>
      <c r="B126" s="90" t="s">
        <v>999</v>
      </c>
      <c r="C126" s="84" t="s">
        <v>1105</v>
      </c>
      <c r="D126" s="90" t="s">
        <v>160</v>
      </c>
      <c r="E126" s="84" t="s">
        <v>1286</v>
      </c>
      <c r="F126" s="90" t="s">
        <v>2198</v>
      </c>
      <c r="G126" s="103" t="s">
        <v>1204</v>
      </c>
      <c r="H126" s="90" t="s">
        <v>2145</v>
      </c>
      <c r="I126" s="84" t="s">
        <v>777</v>
      </c>
      <c r="J126" s="90" t="s">
        <v>860</v>
      </c>
      <c r="K126" s="83" t="s">
        <v>1771</v>
      </c>
      <c r="L126" s="82" t="s">
        <v>2572</v>
      </c>
      <c r="M126" s="90">
        <v>0</v>
      </c>
      <c r="N126" s="90"/>
      <c r="O126" s="90">
        <f t="shared" si="6"/>
        <v>0</v>
      </c>
      <c r="P126" s="90"/>
      <c r="Q126" s="90">
        <f t="shared" si="6"/>
        <v>0</v>
      </c>
      <c r="R126" s="90"/>
      <c r="S126" s="90">
        <f t="shared" si="7"/>
        <v>0</v>
      </c>
      <c r="T126" s="90"/>
      <c r="U126" s="90">
        <f t="shared" si="7"/>
        <v>0</v>
      </c>
      <c r="V126" s="90"/>
      <c r="W126" s="90">
        <f t="shared" si="7"/>
        <v>0</v>
      </c>
      <c r="X126" s="90"/>
      <c r="Y126" s="90">
        <f t="shared" si="7"/>
        <v>0</v>
      </c>
      <c r="Z126" s="90"/>
      <c r="AA126" s="90">
        <f t="shared" si="8"/>
        <v>0</v>
      </c>
      <c r="AB126" s="90"/>
      <c r="AC126" s="90">
        <f t="shared" si="8"/>
        <v>0</v>
      </c>
      <c r="AD126" s="90"/>
      <c r="AE126" s="90">
        <f t="shared" si="8"/>
        <v>0</v>
      </c>
      <c r="AF126" s="90"/>
      <c r="AG126" s="90">
        <f t="shared" si="8"/>
        <v>0</v>
      </c>
      <c r="AH126" s="90"/>
      <c r="AI126" s="90">
        <f t="shared" si="8"/>
        <v>0</v>
      </c>
      <c r="AJ126" s="90"/>
      <c r="AK126" s="90">
        <f t="shared" si="9"/>
        <v>0</v>
      </c>
    </row>
    <row r="127" spans="1:37" x14ac:dyDescent="0.2">
      <c r="A127" s="84" t="s">
        <v>461</v>
      </c>
      <c r="B127" s="90" t="s">
        <v>999</v>
      </c>
      <c r="C127" s="84" t="s">
        <v>1110</v>
      </c>
      <c r="D127" s="90" t="s">
        <v>1877</v>
      </c>
      <c r="E127" s="84" t="s">
        <v>1286</v>
      </c>
      <c r="F127" s="90" t="s">
        <v>2198</v>
      </c>
      <c r="G127" s="103" t="s">
        <v>2697</v>
      </c>
      <c r="H127" s="90" t="s">
        <v>261</v>
      </c>
      <c r="I127" s="84" t="s">
        <v>777</v>
      </c>
      <c r="J127" s="90" t="s">
        <v>860</v>
      </c>
      <c r="K127" s="83" t="s">
        <v>1771</v>
      </c>
      <c r="L127" s="82" t="s">
        <v>2572</v>
      </c>
      <c r="M127" s="90">
        <v>8</v>
      </c>
      <c r="N127" s="90"/>
      <c r="O127" s="90">
        <f t="shared" si="6"/>
        <v>8</v>
      </c>
      <c r="P127" s="90"/>
      <c r="Q127" s="90">
        <f t="shared" si="6"/>
        <v>8</v>
      </c>
      <c r="R127" s="90"/>
      <c r="S127" s="90">
        <f t="shared" si="7"/>
        <v>8</v>
      </c>
      <c r="T127" s="90"/>
      <c r="U127" s="90">
        <f t="shared" si="7"/>
        <v>8</v>
      </c>
      <c r="V127" s="90"/>
      <c r="W127" s="90">
        <f t="shared" si="7"/>
        <v>8</v>
      </c>
      <c r="X127" s="90"/>
      <c r="Y127" s="90">
        <f t="shared" si="7"/>
        <v>8</v>
      </c>
      <c r="Z127" s="90"/>
      <c r="AA127" s="90">
        <f t="shared" si="8"/>
        <v>8</v>
      </c>
      <c r="AB127" s="90"/>
      <c r="AC127" s="90">
        <f t="shared" si="8"/>
        <v>8</v>
      </c>
      <c r="AD127" s="90"/>
      <c r="AE127" s="90">
        <f t="shared" si="8"/>
        <v>8</v>
      </c>
      <c r="AF127" s="90"/>
      <c r="AG127" s="90">
        <f t="shared" si="8"/>
        <v>8</v>
      </c>
      <c r="AH127" s="90"/>
      <c r="AI127" s="90">
        <f t="shared" si="8"/>
        <v>8</v>
      </c>
      <c r="AJ127" s="90"/>
      <c r="AK127" s="90">
        <f t="shared" si="9"/>
        <v>8</v>
      </c>
    </row>
    <row r="128" spans="1:37" x14ac:dyDescent="0.2">
      <c r="A128" s="84" t="s">
        <v>461</v>
      </c>
      <c r="B128" s="90" t="s">
        <v>999</v>
      </c>
      <c r="C128" s="84" t="s">
        <v>1116</v>
      </c>
      <c r="D128" s="90" t="s">
        <v>246</v>
      </c>
      <c r="E128" s="84" t="s">
        <v>1286</v>
      </c>
      <c r="F128" s="90" t="s">
        <v>2198</v>
      </c>
      <c r="G128" s="103" t="s">
        <v>2703</v>
      </c>
      <c r="H128" s="90" t="s">
        <v>900</v>
      </c>
      <c r="I128" s="84" t="s">
        <v>777</v>
      </c>
      <c r="J128" s="90" t="s">
        <v>860</v>
      </c>
      <c r="K128" s="83" t="s">
        <v>1771</v>
      </c>
      <c r="L128" s="82" t="s">
        <v>2572</v>
      </c>
      <c r="M128" s="90">
        <v>29</v>
      </c>
      <c r="N128" s="90"/>
      <c r="O128" s="90">
        <f t="shared" si="6"/>
        <v>29</v>
      </c>
      <c r="P128" s="90"/>
      <c r="Q128" s="90">
        <f t="shared" si="6"/>
        <v>29</v>
      </c>
      <c r="R128" s="90"/>
      <c r="S128" s="90">
        <f t="shared" si="7"/>
        <v>29</v>
      </c>
      <c r="T128" s="90"/>
      <c r="U128" s="90">
        <f t="shared" si="7"/>
        <v>29</v>
      </c>
      <c r="V128" s="90"/>
      <c r="W128" s="90">
        <f t="shared" si="7"/>
        <v>29</v>
      </c>
      <c r="X128" s="90"/>
      <c r="Y128" s="90">
        <f t="shared" si="7"/>
        <v>29</v>
      </c>
      <c r="Z128" s="90"/>
      <c r="AA128" s="90">
        <f t="shared" si="8"/>
        <v>29</v>
      </c>
      <c r="AB128" s="90"/>
      <c r="AC128" s="90">
        <f t="shared" si="8"/>
        <v>29</v>
      </c>
      <c r="AD128" s="90"/>
      <c r="AE128" s="90">
        <f t="shared" si="8"/>
        <v>29</v>
      </c>
      <c r="AF128" s="90"/>
      <c r="AG128" s="90">
        <f t="shared" si="8"/>
        <v>29</v>
      </c>
      <c r="AH128" s="90"/>
      <c r="AI128" s="90">
        <f t="shared" si="8"/>
        <v>29</v>
      </c>
      <c r="AJ128" s="90"/>
      <c r="AK128" s="90">
        <f t="shared" si="9"/>
        <v>29</v>
      </c>
    </row>
    <row r="129" spans="1:37" x14ac:dyDescent="0.2">
      <c r="A129" s="84" t="s">
        <v>461</v>
      </c>
      <c r="B129" s="90" t="s">
        <v>999</v>
      </c>
      <c r="C129" s="84" t="s">
        <v>110</v>
      </c>
      <c r="D129" s="90" t="s">
        <v>260</v>
      </c>
      <c r="E129" s="84" t="s">
        <v>233</v>
      </c>
      <c r="F129" s="90" t="s">
        <v>1876</v>
      </c>
      <c r="G129" s="103" t="s">
        <v>2705</v>
      </c>
      <c r="H129" s="90" t="s">
        <v>2320</v>
      </c>
      <c r="I129" s="84" t="s">
        <v>777</v>
      </c>
      <c r="J129" s="90" t="s">
        <v>860</v>
      </c>
      <c r="K129" s="83" t="s">
        <v>1771</v>
      </c>
      <c r="L129" s="82" t="s">
        <v>1351</v>
      </c>
      <c r="M129" s="90">
        <v>1</v>
      </c>
      <c r="N129" s="90"/>
      <c r="O129" s="90">
        <f t="shared" si="6"/>
        <v>1</v>
      </c>
      <c r="P129" s="90"/>
      <c r="Q129" s="90">
        <f t="shared" si="6"/>
        <v>1</v>
      </c>
      <c r="R129" s="90"/>
      <c r="S129" s="90">
        <f t="shared" si="7"/>
        <v>1</v>
      </c>
      <c r="T129" s="90"/>
      <c r="U129" s="90">
        <f t="shared" si="7"/>
        <v>1</v>
      </c>
      <c r="V129" s="90"/>
      <c r="W129" s="90">
        <f t="shared" si="7"/>
        <v>1</v>
      </c>
      <c r="X129" s="90"/>
      <c r="Y129" s="90">
        <f t="shared" si="7"/>
        <v>1</v>
      </c>
      <c r="Z129" s="90"/>
      <c r="AA129" s="90">
        <f t="shared" si="8"/>
        <v>1</v>
      </c>
      <c r="AB129" s="90"/>
      <c r="AC129" s="90">
        <f t="shared" si="8"/>
        <v>1</v>
      </c>
      <c r="AD129" s="90"/>
      <c r="AE129" s="90">
        <f t="shared" si="8"/>
        <v>1</v>
      </c>
      <c r="AF129" s="90"/>
      <c r="AG129" s="90">
        <f t="shared" si="8"/>
        <v>1</v>
      </c>
      <c r="AH129" s="90"/>
      <c r="AI129" s="90">
        <f t="shared" si="8"/>
        <v>1</v>
      </c>
      <c r="AJ129" s="90"/>
      <c r="AK129" s="90">
        <f t="shared" si="9"/>
        <v>1</v>
      </c>
    </row>
    <row r="130" spans="1:37" x14ac:dyDescent="0.2">
      <c r="A130" s="84" t="s">
        <v>461</v>
      </c>
      <c r="B130" s="90" t="s">
        <v>999</v>
      </c>
      <c r="C130" s="84" t="s">
        <v>41</v>
      </c>
      <c r="D130" s="90" t="s">
        <v>1710</v>
      </c>
      <c r="E130" s="84" t="s">
        <v>233</v>
      </c>
      <c r="F130" s="90" t="s">
        <v>1876</v>
      </c>
      <c r="G130" s="103" t="s">
        <v>455</v>
      </c>
      <c r="H130" s="90" t="s">
        <v>2321</v>
      </c>
      <c r="I130" s="84" t="s">
        <v>777</v>
      </c>
      <c r="J130" s="90" t="s">
        <v>860</v>
      </c>
      <c r="K130" s="83" t="s">
        <v>1771</v>
      </c>
      <c r="L130" s="82" t="s">
        <v>1351</v>
      </c>
      <c r="M130" s="90">
        <v>1</v>
      </c>
      <c r="N130" s="90"/>
      <c r="O130" s="90">
        <f t="shared" si="6"/>
        <v>1</v>
      </c>
      <c r="P130" s="90"/>
      <c r="Q130" s="90">
        <f t="shared" si="6"/>
        <v>1</v>
      </c>
      <c r="R130" s="90"/>
      <c r="S130" s="90">
        <f t="shared" si="7"/>
        <v>1</v>
      </c>
      <c r="T130" s="90"/>
      <c r="U130" s="90">
        <f t="shared" si="7"/>
        <v>1</v>
      </c>
      <c r="V130" s="90"/>
      <c r="W130" s="90">
        <f t="shared" si="7"/>
        <v>1</v>
      </c>
      <c r="X130" s="90"/>
      <c r="Y130" s="90">
        <f t="shared" si="7"/>
        <v>1</v>
      </c>
      <c r="Z130" s="90"/>
      <c r="AA130" s="90">
        <f t="shared" si="8"/>
        <v>1</v>
      </c>
      <c r="AB130" s="90"/>
      <c r="AC130" s="90">
        <f t="shared" si="8"/>
        <v>1</v>
      </c>
      <c r="AD130" s="90"/>
      <c r="AE130" s="90">
        <f t="shared" si="8"/>
        <v>1</v>
      </c>
      <c r="AF130" s="90"/>
      <c r="AG130" s="90">
        <f t="shared" si="8"/>
        <v>1</v>
      </c>
      <c r="AH130" s="90"/>
      <c r="AI130" s="90">
        <f t="shared" si="8"/>
        <v>1</v>
      </c>
      <c r="AJ130" s="90"/>
      <c r="AK130" s="90">
        <f t="shared" si="9"/>
        <v>1</v>
      </c>
    </row>
    <row r="131" spans="1:37" x14ac:dyDescent="0.2">
      <c r="A131" s="84" t="s">
        <v>461</v>
      </c>
      <c r="B131" s="90" t="s">
        <v>999</v>
      </c>
      <c r="C131" s="84" t="s">
        <v>41</v>
      </c>
      <c r="D131" s="90" t="s">
        <v>1710</v>
      </c>
      <c r="E131" s="84" t="s">
        <v>1292</v>
      </c>
      <c r="F131" s="90" t="s">
        <v>2203</v>
      </c>
      <c r="G131" s="103" t="s">
        <v>2706</v>
      </c>
      <c r="H131" s="90" t="s">
        <v>396</v>
      </c>
      <c r="I131" s="84" t="s">
        <v>777</v>
      </c>
      <c r="J131" s="90" t="s">
        <v>860</v>
      </c>
      <c r="K131" s="83" t="s">
        <v>1771</v>
      </c>
      <c r="L131" s="82" t="s">
        <v>1351</v>
      </c>
      <c r="M131" s="90">
        <v>3</v>
      </c>
      <c r="N131" s="90"/>
      <c r="O131" s="90">
        <f t="shared" si="6"/>
        <v>3</v>
      </c>
      <c r="P131" s="90"/>
      <c r="Q131" s="90">
        <f t="shared" si="6"/>
        <v>3</v>
      </c>
      <c r="R131" s="90"/>
      <c r="S131" s="90">
        <f t="shared" si="7"/>
        <v>3</v>
      </c>
      <c r="T131" s="90"/>
      <c r="U131" s="90">
        <f t="shared" si="7"/>
        <v>3</v>
      </c>
      <c r="V131" s="90"/>
      <c r="W131" s="90">
        <f t="shared" si="7"/>
        <v>3</v>
      </c>
      <c r="X131" s="90"/>
      <c r="Y131" s="90">
        <f t="shared" si="7"/>
        <v>3</v>
      </c>
      <c r="Z131" s="90"/>
      <c r="AA131" s="90">
        <f t="shared" si="8"/>
        <v>3</v>
      </c>
      <c r="AB131" s="90"/>
      <c r="AC131" s="90">
        <f t="shared" si="8"/>
        <v>3</v>
      </c>
      <c r="AD131" s="90"/>
      <c r="AE131" s="90">
        <f t="shared" si="8"/>
        <v>3</v>
      </c>
      <c r="AF131" s="90"/>
      <c r="AG131" s="90">
        <f t="shared" si="8"/>
        <v>3</v>
      </c>
      <c r="AH131" s="90"/>
      <c r="AI131" s="90">
        <f t="shared" si="8"/>
        <v>3</v>
      </c>
      <c r="AJ131" s="90"/>
      <c r="AK131" s="90">
        <f t="shared" si="9"/>
        <v>3</v>
      </c>
    </row>
    <row r="132" spans="1:37" x14ac:dyDescent="0.2">
      <c r="A132" s="84" t="s">
        <v>461</v>
      </c>
      <c r="B132" s="90" t="s">
        <v>999</v>
      </c>
      <c r="C132" s="84" t="s">
        <v>497</v>
      </c>
      <c r="D132" s="90" t="s">
        <v>1879</v>
      </c>
      <c r="E132" s="84" t="s">
        <v>390</v>
      </c>
      <c r="F132" s="90" t="s">
        <v>2206</v>
      </c>
      <c r="G132" s="103" t="s">
        <v>1082</v>
      </c>
      <c r="H132" s="90" t="s">
        <v>213</v>
      </c>
      <c r="I132" s="84" t="s">
        <v>469</v>
      </c>
      <c r="J132" s="90" t="s">
        <v>1755</v>
      </c>
      <c r="K132" s="83" t="s">
        <v>2192</v>
      </c>
      <c r="L132" s="82"/>
      <c r="M132" s="90">
        <v>5</v>
      </c>
      <c r="N132" s="90"/>
      <c r="O132" s="90">
        <f t="shared" si="6"/>
        <v>5</v>
      </c>
      <c r="P132" s="90"/>
      <c r="Q132" s="90">
        <f t="shared" si="6"/>
        <v>5</v>
      </c>
      <c r="R132" s="90"/>
      <c r="S132" s="90">
        <f t="shared" si="7"/>
        <v>5</v>
      </c>
      <c r="T132" s="90"/>
      <c r="U132" s="90">
        <f t="shared" si="7"/>
        <v>5</v>
      </c>
      <c r="V132" s="90"/>
      <c r="W132" s="90">
        <f t="shared" si="7"/>
        <v>5</v>
      </c>
      <c r="X132" s="90"/>
      <c r="Y132" s="90">
        <f t="shared" si="7"/>
        <v>5</v>
      </c>
      <c r="Z132" s="90"/>
      <c r="AA132" s="90">
        <f t="shared" si="8"/>
        <v>5</v>
      </c>
      <c r="AB132" s="90"/>
      <c r="AC132" s="90">
        <f t="shared" si="8"/>
        <v>5</v>
      </c>
      <c r="AD132" s="90"/>
      <c r="AE132" s="90">
        <f t="shared" si="8"/>
        <v>5</v>
      </c>
      <c r="AF132" s="90"/>
      <c r="AG132" s="90">
        <f t="shared" si="8"/>
        <v>5</v>
      </c>
      <c r="AH132" s="90"/>
      <c r="AI132" s="90">
        <f t="shared" si="8"/>
        <v>5</v>
      </c>
      <c r="AJ132" s="90"/>
      <c r="AK132" s="90">
        <f t="shared" si="9"/>
        <v>5</v>
      </c>
    </row>
    <row r="133" spans="1:37" x14ac:dyDescent="0.2">
      <c r="A133" s="84" t="s">
        <v>461</v>
      </c>
      <c r="B133" s="90" t="s">
        <v>999</v>
      </c>
      <c r="C133" s="84" t="s">
        <v>645</v>
      </c>
      <c r="D133" s="90" t="s">
        <v>1881</v>
      </c>
      <c r="E133" s="84" t="s">
        <v>390</v>
      </c>
      <c r="F133" s="90" t="s">
        <v>2206</v>
      </c>
      <c r="G133" s="103" t="s">
        <v>1050</v>
      </c>
      <c r="H133" s="90" t="s">
        <v>259</v>
      </c>
      <c r="I133" s="84" t="s">
        <v>469</v>
      </c>
      <c r="J133" s="90" t="s">
        <v>1755</v>
      </c>
      <c r="K133" s="83" t="s">
        <v>2192</v>
      </c>
      <c r="L133" s="82"/>
      <c r="M133" s="90">
        <v>0</v>
      </c>
      <c r="N133" s="90"/>
      <c r="O133" s="90">
        <f t="shared" si="6"/>
        <v>0</v>
      </c>
      <c r="P133" s="90"/>
      <c r="Q133" s="90">
        <f t="shared" si="6"/>
        <v>0</v>
      </c>
      <c r="R133" s="90"/>
      <c r="S133" s="90">
        <f t="shared" si="7"/>
        <v>0</v>
      </c>
      <c r="T133" s="90"/>
      <c r="U133" s="90">
        <f t="shared" si="7"/>
        <v>0</v>
      </c>
      <c r="V133" s="90"/>
      <c r="W133" s="90">
        <f t="shared" si="7"/>
        <v>0</v>
      </c>
      <c r="X133" s="90"/>
      <c r="Y133" s="90">
        <f t="shared" ref="Y133:AK148" si="19">SUM(W133:X133)</f>
        <v>0</v>
      </c>
      <c r="Z133" s="90"/>
      <c r="AA133" s="90">
        <f t="shared" si="19"/>
        <v>0</v>
      </c>
      <c r="AB133" s="90"/>
      <c r="AC133" s="90">
        <f t="shared" si="19"/>
        <v>0</v>
      </c>
      <c r="AD133" s="90"/>
      <c r="AE133" s="90">
        <f t="shared" si="19"/>
        <v>0</v>
      </c>
      <c r="AF133" s="90"/>
      <c r="AG133" s="90">
        <f t="shared" si="19"/>
        <v>0</v>
      </c>
      <c r="AH133" s="90"/>
      <c r="AI133" s="90">
        <f t="shared" si="19"/>
        <v>0</v>
      </c>
      <c r="AJ133" s="90"/>
      <c r="AK133" s="90">
        <f t="shared" si="19"/>
        <v>0</v>
      </c>
    </row>
    <row r="134" spans="1:37" x14ac:dyDescent="0.2">
      <c r="A134" s="84" t="s">
        <v>461</v>
      </c>
      <c r="B134" s="90" t="s">
        <v>999</v>
      </c>
      <c r="C134" s="84" t="s">
        <v>621</v>
      </c>
      <c r="D134" s="90" t="s">
        <v>1114</v>
      </c>
      <c r="E134" s="84" t="s">
        <v>390</v>
      </c>
      <c r="F134" s="90" t="s">
        <v>2206</v>
      </c>
      <c r="G134" s="103" t="s">
        <v>1101</v>
      </c>
      <c r="H134" s="90" t="s">
        <v>270</v>
      </c>
      <c r="I134" s="84" t="s">
        <v>469</v>
      </c>
      <c r="J134" s="90" t="s">
        <v>1755</v>
      </c>
      <c r="K134" s="83" t="s">
        <v>2192</v>
      </c>
      <c r="L134" s="82"/>
      <c r="M134" s="90">
        <v>0</v>
      </c>
      <c r="N134" s="90"/>
      <c r="O134" s="90">
        <f t="shared" ref="O134:Q197" si="20">SUM(M134:N134)</f>
        <v>0</v>
      </c>
      <c r="P134" s="90"/>
      <c r="Q134" s="90">
        <f t="shared" si="20"/>
        <v>0</v>
      </c>
      <c r="R134" s="90"/>
      <c r="S134" s="90">
        <f t="shared" ref="S134:Y197" si="21">SUM(Q134:R134)</f>
        <v>0</v>
      </c>
      <c r="T134" s="90"/>
      <c r="U134" s="90">
        <f t="shared" si="21"/>
        <v>0</v>
      </c>
      <c r="V134" s="90"/>
      <c r="W134" s="90">
        <f t="shared" si="21"/>
        <v>0</v>
      </c>
      <c r="X134" s="90"/>
      <c r="Y134" s="90">
        <f t="shared" si="21"/>
        <v>0</v>
      </c>
      <c r="Z134" s="90"/>
      <c r="AA134" s="90">
        <f t="shared" si="19"/>
        <v>0</v>
      </c>
      <c r="AB134" s="90"/>
      <c r="AC134" s="90">
        <f t="shared" si="19"/>
        <v>0</v>
      </c>
      <c r="AD134" s="90"/>
      <c r="AE134" s="90">
        <f t="shared" si="19"/>
        <v>0</v>
      </c>
      <c r="AF134" s="90"/>
      <c r="AG134" s="90">
        <f t="shared" si="19"/>
        <v>0</v>
      </c>
      <c r="AH134" s="90"/>
      <c r="AI134" s="90">
        <f t="shared" si="19"/>
        <v>0</v>
      </c>
      <c r="AJ134" s="90"/>
      <c r="AK134" s="90">
        <f t="shared" si="19"/>
        <v>0</v>
      </c>
    </row>
    <row r="135" spans="1:37" x14ac:dyDescent="0.2">
      <c r="A135" s="84" t="s">
        <v>461</v>
      </c>
      <c r="B135" s="90" t="s">
        <v>999</v>
      </c>
      <c r="C135" s="84" t="s">
        <v>650</v>
      </c>
      <c r="D135" s="90" t="s">
        <v>1013</v>
      </c>
      <c r="E135" s="84" t="s">
        <v>583</v>
      </c>
      <c r="F135" s="90" t="s">
        <v>1169</v>
      </c>
      <c r="G135" s="103" t="s">
        <v>2707</v>
      </c>
      <c r="H135" s="90" t="s">
        <v>68</v>
      </c>
      <c r="I135" s="84" t="s">
        <v>469</v>
      </c>
      <c r="J135" s="90" t="s">
        <v>1755</v>
      </c>
      <c r="K135" s="83" t="s">
        <v>2192</v>
      </c>
      <c r="L135" s="82"/>
      <c r="M135" s="90">
        <v>3</v>
      </c>
      <c r="N135" s="90"/>
      <c r="O135" s="90">
        <f t="shared" si="20"/>
        <v>3</v>
      </c>
      <c r="P135" s="90"/>
      <c r="Q135" s="90">
        <f t="shared" si="20"/>
        <v>3</v>
      </c>
      <c r="R135" s="90"/>
      <c r="S135" s="90">
        <f t="shared" si="21"/>
        <v>3</v>
      </c>
      <c r="T135" s="90"/>
      <c r="U135" s="90">
        <f t="shared" si="21"/>
        <v>3</v>
      </c>
      <c r="V135" s="90"/>
      <c r="W135" s="90">
        <f t="shared" si="21"/>
        <v>3</v>
      </c>
      <c r="X135" s="90"/>
      <c r="Y135" s="90">
        <f t="shared" si="21"/>
        <v>3</v>
      </c>
      <c r="Z135" s="90"/>
      <c r="AA135" s="90">
        <f t="shared" si="19"/>
        <v>3</v>
      </c>
      <c r="AB135" s="90"/>
      <c r="AC135" s="90">
        <f t="shared" si="19"/>
        <v>3</v>
      </c>
      <c r="AD135" s="90"/>
      <c r="AE135" s="90">
        <f t="shared" si="19"/>
        <v>3</v>
      </c>
      <c r="AF135" s="90"/>
      <c r="AG135" s="90">
        <f t="shared" si="19"/>
        <v>3</v>
      </c>
      <c r="AH135" s="90"/>
      <c r="AI135" s="90">
        <f t="shared" si="19"/>
        <v>3</v>
      </c>
      <c r="AJ135" s="90"/>
      <c r="AK135" s="90">
        <f t="shared" si="19"/>
        <v>3</v>
      </c>
    </row>
    <row r="136" spans="1:37" x14ac:dyDescent="0.2">
      <c r="A136" s="84" t="s">
        <v>461</v>
      </c>
      <c r="B136" s="90" t="s">
        <v>999</v>
      </c>
      <c r="C136" s="84" t="s">
        <v>655</v>
      </c>
      <c r="D136" s="90" t="s">
        <v>1885</v>
      </c>
      <c r="E136" s="84" t="s">
        <v>659</v>
      </c>
      <c r="F136" s="90" t="s">
        <v>1972</v>
      </c>
      <c r="G136" s="103" t="s">
        <v>2708</v>
      </c>
      <c r="H136" s="90" t="s">
        <v>271</v>
      </c>
      <c r="I136" s="84" t="s">
        <v>469</v>
      </c>
      <c r="J136" s="90" t="s">
        <v>1755</v>
      </c>
      <c r="K136" s="83" t="s">
        <v>2192</v>
      </c>
      <c r="L136" s="82"/>
      <c r="M136" s="90">
        <v>1</v>
      </c>
      <c r="N136" s="90"/>
      <c r="O136" s="90">
        <f t="shared" si="20"/>
        <v>1</v>
      </c>
      <c r="P136" s="90"/>
      <c r="Q136" s="90">
        <f t="shared" si="20"/>
        <v>1</v>
      </c>
      <c r="R136" s="90"/>
      <c r="S136" s="90">
        <f t="shared" si="21"/>
        <v>1</v>
      </c>
      <c r="T136" s="90"/>
      <c r="U136" s="90">
        <f t="shared" si="21"/>
        <v>1</v>
      </c>
      <c r="V136" s="90"/>
      <c r="W136" s="90">
        <f t="shared" si="21"/>
        <v>1</v>
      </c>
      <c r="X136" s="90"/>
      <c r="Y136" s="90">
        <f t="shared" si="21"/>
        <v>1</v>
      </c>
      <c r="Z136" s="90"/>
      <c r="AA136" s="90">
        <f t="shared" si="19"/>
        <v>1</v>
      </c>
      <c r="AB136" s="90"/>
      <c r="AC136" s="90">
        <f t="shared" si="19"/>
        <v>1</v>
      </c>
      <c r="AD136" s="90"/>
      <c r="AE136" s="90">
        <f t="shared" si="19"/>
        <v>1</v>
      </c>
      <c r="AF136" s="90"/>
      <c r="AG136" s="90">
        <f t="shared" si="19"/>
        <v>1</v>
      </c>
      <c r="AH136" s="90"/>
      <c r="AI136" s="90">
        <f t="shared" si="19"/>
        <v>1</v>
      </c>
      <c r="AJ136" s="90"/>
      <c r="AK136" s="90">
        <f t="shared" si="19"/>
        <v>1</v>
      </c>
    </row>
    <row r="137" spans="1:37" x14ac:dyDescent="0.2">
      <c r="A137" s="84" t="s">
        <v>461</v>
      </c>
      <c r="B137" s="90" t="s">
        <v>999</v>
      </c>
      <c r="C137" s="84" t="s">
        <v>662</v>
      </c>
      <c r="D137" s="90" t="s">
        <v>1644</v>
      </c>
      <c r="E137" s="84" t="s">
        <v>659</v>
      </c>
      <c r="F137" s="90" t="s">
        <v>1972</v>
      </c>
      <c r="G137" s="103" t="s">
        <v>2709</v>
      </c>
      <c r="H137" s="90" t="s">
        <v>118</v>
      </c>
      <c r="I137" s="84" t="s">
        <v>469</v>
      </c>
      <c r="J137" s="90" t="s">
        <v>1755</v>
      </c>
      <c r="K137" s="83" t="s">
        <v>2192</v>
      </c>
      <c r="L137" s="82"/>
      <c r="M137" s="90">
        <v>2</v>
      </c>
      <c r="N137" s="90"/>
      <c r="O137" s="90">
        <f t="shared" si="20"/>
        <v>2</v>
      </c>
      <c r="P137" s="90"/>
      <c r="Q137" s="90">
        <f t="shared" si="20"/>
        <v>2</v>
      </c>
      <c r="R137" s="90"/>
      <c r="S137" s="90">
        <f t="shared" si="21"/>
        <v>2</v>
      </c>
      <c r="T137" s="90"/>
      <c r="U137" s="90">
        <f t="shared" si="21"/>
        <v>2</v>
      </c>
      <c r="V137" s="90"/>
      <c r="W137" s="90">
        <f t="shared" si="21"/>
        <v>2</v>
      </c>
      <c r="X137" s="90"/>
      <c r="Y137" s="90">
        <f t="shared" si="21"/>
        <v>2</v>
      </c>
      <c r="Z137" s="90"/>
      <c r="AA137" s="90">
        <f t="shared" si="19"/>
        <v>2</v>
      </c>
      <c r="AB137" s="90"/>
      <c r="AC137" s="90">
        <f t="shared" si="19"/>
        <v>2</v>
      </c>
      <c r="AD137" s="90"/>
      <c r="AE137" s="90">
        <f t="shared" si="19"/>
        <v>2</v>
      </c>
      <c r="AF137" s="90"/>
      <c r="AG137" s="90">
        <f t="shared" si="19"/>
        <v>2</v>
      </c>
      <c r="AH137" s="90"/>
      <c r="AI137" s="90">
        <f t="shared" si="19"/>
        <v>2</v>
      </c>
      <c r="AJ137" s="90"/>
      <c r="AK137" s="90">
        <f t="shared" si="19"/>
        <v>2</v>
      </c>
    </row>
    <row r="138" spans="1:37" x14ac:dyDescent="0.2">
      <c r="A138" s="84" t="s">
        <v>461</v>
      </c>
      <c r="B138" s="90" t="s">
        <v>999</v>
      </c>
      <c r="C138" s="84" t="s">
        <v>669</v>
      </c>
      <c r="D138" s="90" t="s">
        <v>1396</v>
      </c>
      <c r="E138" s="84" t="s">
        <v>659</v>
      </c>
      <c r="F138" s="90" t="s">
        <v>1972</v>
      </c>
      <c r="G138" s="103" t="s">
        <v>2710</v>
      </c>
      <c r="H138" s="90" t="s">
        <v>209</v>
      </c>
      <c r="I138" s="84" t="s">
        <v>469</v>
      </c>
      <c r="J138" s="90" t="s">
        <v>1755</v>
      </c>
      <c r="K138" s="83" t="s">
        <v>2192</v>
      </c>
      <c r="L138" s="82"/>
      <c r="M138" s="90">
        <v>1</v>
      </c>
      <c r="N138" s="90"/>
      <c r="O138" s="90">
        <f t="shared" si="20"/>
        <v>1</v>
      </c>
      <c r="P138" s="90"/>
      <c r="Q138" s="90">
        <f t="shared" si="20"/>
        <v>1</v>
      </c>
      <c r="R138" s="90"/>
      <c r="S138" s="90">
        <f t="shared" si="21"/>
        <v>1</v>
      </c>
      <c r="T138" s="90"/>
      <c r="U138" s="90">
        <f t="shared" si="21"/>
        <v>1</v>
      </c>
      <c r="V138" s="90"/>
      <c r="W138" s="90">
        <f t="shared" si="21"/>
        <v>1</v>
      </c>
      <c r="X138" s="90"/>
      <c r="Y138" s="90">
        <f t="shared" si="21"/>
        <v>1</v>
      </c>
      <c r="Z138" s="90"/>
      <c r="AA138" s="90">
        <f t="shared" si="19"/>
        <v>1</v>
      </c>
      <c r="AB138" s="90"/>
      <c r="AC138" s="90">
        <f t="shared" si="19"/>
        <v>1</v>
      </c>
      <c r="AD138" s="90"/>
      <c r="AE138" s="90">
        <f t="shared" si="19"/>
        <v>1</v>
      </c>
      <c r="AF138" s="90"/>
      <c r="AG138" s="90">
        <f t="shared" si="19"/>
        <v>1</v>
      </c>
      <c r="AH138" s="90"/>
      <c r="AI138" s="90">
        <f t="shared" si="19"/>
        <v>1</v>
      </c>
      <c r="AJ138" s="90"/>
      <c r="AK138" s="90">
        <f t="shared" si="19"/>
        <v>1</v>
      </c>
    </row>
    <row r="139" spans="1:37" x14ac:dyDescent="0.2">
      <c r="A139" s="84" t="s">
        <v>461</v>
      </c>
      <c r="B139" s="90" t="s">
        <v>999</v>
      </c>
      <c r="C139" s="84" t="s">
        <v>672</v>
      </c>
      <c r="D139" s="90" t="s">
        <v>1886</v>
      </c>
      <c r="E139" s="84" t="s">
        <v>659</v>
      </c>
      <c r="F139" s="90" t="s">
        <v>1972</v>
      </c>
      <c r="G139" s="103" t="s">
        <v>172</v>
      </c>
      <c r="H139" s="90" t="s">
        <v>273</v>
      </c>
      <c r="I139" s="84" t="s">
        <v>469</v>
      </c>
      <c r="J139" s="90" t="s">
        <v>1755</v>
      </c>
      <c r="K139" s="83" t="s">
        <v>2192</v>
      </c>
      <c r="L139" s="82"/>
      <c r="M139" s="90">
        <v>1</v>
      </c>
      <c r="N139" s="90"/>
      <c r="O139" s="90">
        <f t="shared" si="20"/>
        <v>1</v>
      </c>
      <c r="P139" s="90"/>
      <c r="Q139" s="90">
        <f t="shared" si="20"/>
        <v>1</v>
      </c>
      <c r="R139" s="90"/>
      <c r="S139" s="90">
        <f t="shared" si="21"/>
        <v>1</v>
      </c>
      <c r="T139" s="90"/>
      <c r="U139" s="90">
        <f t="shared" si="21"/>
        <v>1</v>
      </c>
      <c r="V139" s="90"/>
      <c r="W139" s="90">
        <f t="shared" si="21"/>
        <v>1</v>
      </c>
      <c r="X139" s="90"/>
      <c r="Y139" s="90">
        <f t="shared" si="21"/>
        <v>1</v>
      </c>
      <c r="Z139" s="90"/>
      <c r="AA139" s="90">
        <f t="shared" si="19"/>
        <v>1</v>
      </c>
      <c r="AB139" s="90"/>
      <c r="AC139" s="90">
        <f t="shared" si="19"/>
        <v>1</v>
      </c>
      <c r="AD139" s="90"/>
      <c r="AE139" s="90">
        <f t="shared" si="19"/>
        <v>1</v>
      </c>
      <c r="AF139" s="90"/>
      <c r="AG139" s="90">
        <f t="shared" si="19"/>
        <v>1</v>
      </c>
      <c r="AH139" s="90"/>
      <c r="AI139" s="90">
        <f t="shared" si="19"/>
        <v>1</v>
      </c>
      <c r="AJ139" s="90"/>
      <c r="AK139" s="90">
        <f t="shared" si="19"/>
        <v>1</v>
      </c>
    </row>
    <row r="140" spans="1:37" x14ac:dyDescent="0.2">
      <c r="A140" s="84" t="s">
        <v>461</v>
      </c>
      <c r="B140" s="90" t="s">
        <v>999</v>
      </c>
      <c r="C140" s="84" t="s">
        <v>529</v>
      </c>
      <c r="D140" s="90" t="s">
        <v>403</v>
      </c>
      <c r="E140" s="84" t="s">
        <v>774</v>
      </c>
      <c r="F140" s="90" t="s">
        <v>1924</v>
      </c>
      <c r="G140" s="103" t="s">
        <v>2711</v>
      </c>
      <c r="H140" s="90" t="s">
        <v>54</v>
      </c>
      <c r="I140" s="84" t="s">
        <v>642</v>
      </c>
      <c r="J140" s="90" t="s">
        <v>1748</v>
      </c>
      <c r="K140" s="83" t="s">
        <v>2135</v>
      </c>
      <c r="L140" s="82" t="s">
        <v>1629</v>
      </c>
      <c r="M140" s="90">
        <v>20</v>
      </c>
      <c r="N140" s="90"/>
      <c r="O140" s="90">
        <f t="shared" si="20"/>
        <v>20</v>
      </c>
      <c r="P140" s="90"/>
      <c r="Q140" s="90">
        <f t="shared" si="20"/>
        <v>20</v>
      </c>
      <c r="R140" s="90"/>
      <c r="S140" s="90">
        <f t="shared" si="21"/>
        <v>20</v>
      </c>
      <c r="T140" s="90"/>
      <c r="U140" s="90">
        <f t="shared" si="21"/>
        <v>20</v>
      </c>
      <c r="V140" s="90"/>
      <c r="W140" s="90">
        <f t="shared" si="21"/>
        <v>20</v>
      </c>
      <c r="X140" s="90"/>
      <c r="Y140" s="90">
        <f t="shared" si="21"/>
        <v>20</v>
      </c>
      <c r="Z140" s="90"/>
      <c r="AA140" s="90">
        <f t="shared" si="19"/>
        <v>20</v>
      </c>
      <c r="AB140" s="90"/>
      <c r="AC140" s="90">
        <f t="shared" si="19"/>
        <v>20</v>
      </c>
      <c r="AD140" s="90"/>
      <c r="AE140" s="90">
        <f t="shared" si="19"/>
        <v>20</v>
      </c>
      <c r="AF140" s="90"/>
      <c r="AG140" s="90">
        <f t="shared" si="19"/>
        <v>20</v>
      </c>
      <c r="AH140" s="90"/>
      <c r="AI140" s="90">
        <f t="shared" si="19"/>
        <v>20</v>
      </c>
      <c r="AJ140" s="90"/>
      <c r="AK140" s="90">
        <f t="shared" si="19"/>
        <v>20</v>
      </c>
    </row>
    <row r="141" spans="1:37" x14ac:dyDescent="0.2">
      <c r="A141" s="84" t="s">
        <v>461</v>
      </c>
      <c r="B141" s="90" t="s">
        <v>999</v>
      </c>
      <c r="C141" s="84" t="s">
        <v>33</v>
      </c>
      <c r="D141" s="90" t="s">
        <v>805</v>
      </c>
      <c r="E141" s="84" t="s">
        <v>774</v>
      </c>
      <c r="F141" s="90" t="s">
        <v>1924</v>
      </c>
      <c r="G141" s="103" t="s">
        <v>2712</v>
      </c>
      <c r="H141" s="90" t="s">
        <v>2322</v>
      </c>
      <c r="I141" s="84" t="s">
        <v>642</v>
      </c>
      <c r="J141" s="90" t="s">
        <v>1748</v>
      </c>
      <c r="K141" s="83" t="s">
        <v>2135</v>
      </c>
      <c r="L141" s="82" t="s">
        <v>1629</v>
      </c>
      <c r="M141" s="90">
        <v>12</v>
      </c>
      <c r="N141" s="90"/>
      <c r="O141" s="90">
        <f t="shared" si="20"/>
        <v>12</v>
      </c>
      <c r="P141" s="90"/>
      <c r="Q141" s="90">
        <f t="shared" si="20"/>
        <v>12</v>
      </c>
      <c r="R141" s="90"/>
      <c r="S141" s="90">
        <f t="shared" si="21"/>
        <v>12</v>
      </c>
      <c r="T141" s="90"/>
      <c r="U141" s="90">
        <f t="shared" si="21"/>
        <v>12</v>
      </c>
      <c r="V141" s="90"/>
      <c r="W141" s="90">
        <f t="shared" si="21"/>
        <v>12</v>
      </c>
      <c r="X141" s="90"/>
      <c r="Y141" s="90">
        <f t="shared" si="21"/>
        <v>12</v>
      </c>
      <c r="Z141" s="90"/>
      <c r="AA141" s="90">
        <f t="shared" si="19"/>
        <v>12</v>
      </c>
      <c r="AB141" s="90"/>
      <c r="AC141" s="90">
        <f t="shared" si="19"/>
        <v>12</v>
      </c>
      <c r="AD141" s="90"/>
      <c r="AE141" s="90">
        <f t="shared" si="19"/>
        <v>12</v>
      </c>
      <c r="AF141" s="90"/>
      <c r="AG141" s="90">
        <f t="shared" si="19"/>
        <v>12</v>
      </c>
      <c r="AH141" s="90"/>
      <c r="AI141" s="90">
        <f t="shared" si="19"/>
        <v>12</v>
      </c>
      <c r="AJ141" s="90"/>
      <c r="AK141" s="90">
        <f t="shared" si="19"/>
        <v>12</v>
      </c>
    </row>
    <row r="142" spans="1:37" x14ac:dyDescent="0.2">
      <c r="A142" s="84" t="s">
        <v>461</v>
      </c>
      <c r="B142" s="90" t="s">
        <v>999</v>
      </c>
      <c r="C142" s="84" t="s">
        <v>674</v>
      </c>
      <c r="D142" s="90" t="s">
        <v>1887</v>
      </c>
      <c r="E142" s="84" t="s">
        <v>583</v>
      </c>
      <c r="F142" s="90" t="s">
        <v>1169</v>
      </c>
      <c r="G142" s="103" t="s">
        <v>2714</v>
      </c>
      <c r="H142" s="90" t="s">
        <v>170</v>
      </c>
      <c r="I142" s="84" t="s">
        <v>469</v>
      </c>
      <c r="J142" s="90" t="s">
        <v>1755</v>
      </c>
      <c r="K142" s="83" t="s">
        <v>2192</v>
      </c>
      <c r="L142" s="82"/>
      <c r="M142" s="90">
        <v>1</v>
      </c>
      <c r="N142" s="90"/>
      <c r="O142" s="90">
        <f t="shared" si="20"/>
        <v>1</v>
      </c>
      <c r="P142" s="90"/>
      <c r="Q142" s="90">
        <f t="shared" si="20"/>
        <v>1</v>
      </c>
      <c r="R142" s="90"/>
      <c r="S142" s="90">
        <f t="shared" si="21"/>
        <v>1</v>
      </c>
      <c r="T142" s="90"/>
      <c r="U142" s="90">
        <f t="shared" si="21"/>
        <v>1</v>
      </c>
      <c r="V142" s="90"/>
      <c r="W142" s="90">
        <f t="shared" si="21"/>
        <v>1</v>
      </c>
      <c r="X142" s="90"/>
      <c r="Y142" s="90">
        <f t="shared" si="21"/>
        <v>1</v>
      </c>
      <c r="Z142" s="90"/>
      <c r="AA142" s="90">
        <f t="shared" si="19"/>
        <v>1</v>
      </c>
      <c r="AB142" s="90"/>
      <c r="AC142" s="90">
        <f t="shared" si="19"/>
        <v>1</v>
      </c>
      <c r="AD142" s="90"/>
      <c r="AE142" s="90">
        <f t="shared" si="19"/>
        <v>1</v>
      </c>
      <c r="AF142" s="90"/>
      <c r="AG142" s="90">
        <f t="shared" si="19"/>
        <v>1</v>
      </c>
      <c r="AH142" s="90"/>
      <c r="AI142" s="90">
        <f t="shared" si="19"/>
        <v>1</v>
      </c>
      <c r="AJ142" s="90"/>
      <c r="AK142" s="90">
        <f t="shared" si="19"/>
        <v>1</v>
      </c>
    </row>
    <row r="143" spans="1:37" x14ac:dyDescent="0.2">
      <c r="A143" s="84" t="s">
        <v>461</v>
      </c>
      <c r="B143" s="90" t="s">
        <v>999</v>
      </c>
      <c r="C143" s="84" t="s">
        <v>545</v>
      </c>
      <c r="D143" s="90" t="s">
        <v>1818</v>
      </c>
      <c r="E143" s="84" t="s">
        <v>583</v>
      </c>
      <c r="F143" s="90" t="s">
        <v>1169</v>
      </c>
      <c r="G143" s="103" t="s">
        <v>2716</v>
      </c>
      <c r="H143" s="90" t="s">
        <v>277</v>
      </c>
      <c r="I143" s="84" t="s">
        <v>469</v>
      </c>
      <c r="J143" s="90" t="s">
        <v>1755</v>
      </c>
      <c r="K143" s="83" t="s">
        <v>2192</v>
      </c>
      <c r="L143" s="82"/>
      <c r="M143" s="90">
        <v>1</v>
      </c>
      <c r="N143" s="90"/>
      <c r="O143" s="90">
        <f t="shared" si="20"/>
        <v>1</v>
      </c>
      <c r="P143" s="90"/>
      <c r="Q143" s="90">
        <f t="shared" si="20"/>
        <v>1</v>
      </c>
      <c r="R143" s="90"/>
      <c r="S143" s="90">
        <f t="shared" si="21"/>
        <v>1</v>
      </c>
      <c r="T143" s="90"/>
      <c r="U143" s="90">
        <f t="shared" si="21"/>
        <v>1</v>
      </c>
      <c r="V143" s="90"/>
      <c r="W143" s="90">
        <f t="shared" si="21"/>
        <v>1</v>
      </c>
      <c r="X143" s="90"/>
      <c r="Y143" s="90">
        <f t="shared" si="21"/>
        <v>1</v>
      </c>
      <c r="Z143" s="90"/>
      <c r="AA143" s="90">
        <f t="shared" si="19"/>
        <v>1</v>
      </c>
      <c r="AB143" s="90"/>
      <c r="AC143" s="90">
        <f t="shared" si="19"/>
        <v>1</v>
      </c>
      <c r="AD143" s="90"/>
      <c r="AE143" s="90">
        <f t="shared" si="19"/>
        <v>1</v>
      </c>
      <c r="AF143" s="90"/>
      <c r="AG143" s="90">
        <f t="shared" si="19"/>
        <v>1</v>
      </c>
      <c r="AH143" s="90"/>
      <c r="AI143" s="90">
        <f t="shared" si="19"/>
        <v>1</v>
      </c>
      <c r="AJ143" s="90"/>
      <c r="AK143" s="90">
        <f t="shared" si="19"/>
        <v>1</v>
      </c>
    </row>
    <row r="144" spans="1:37" x14ac:dyDescent="0.2">
      <c r="A144" s="84" t="s">
        <v>461</v>
      </c>
      <c r="B144" s="90" t="s">
        <v>999</v>
      </c>
      <c r="C144" s="84" t="s">
        <v>675</v>
      </c>
      <c r="D144" s="90" t="s">
        <v>1495</v>
      </c>
      <c r="E144" s="84" t="s">
        <v>558</v>
      </c>
      <c r="F144" s="90" t="s">
        <v>2207</v>
      </c>
      <c r="G144" s="103" t="s">
        <v>2717</v>
      </c>
      <c r="H144" s="90" t="s">
        <v>281</v>
      </c>
      <c r="I144" s="84" t="s">
        <v>469</v>
      </c>
      <c r="J144" s="90" t="s">
        <v>1755</v>
      </c>
      <c r="K144" s="83" t="s">
        <v>2192</v>
      </c>
      <c r="L144" s="82"/>
      <c r="M144" s="90">
        <v>13</v>
      </c>
      <c r="N144" s="90"/>
      <c r="O144" s="90">
        <f t="shared" si="20"/>
        <v>13</v>
      </c>
      <c r="P144" s="90"/>
      <c r="Q144" s="90">
        <f t="shared" si="20"/>
        <v>13</v>
      </c>
      <c r="R144" s="90"/>
      <c r="S144" s="90">
        <f t="shared" si="21"/>
        <v>13</v>
      </c>
      <c r="T144" s="90"/>
      <c r="U144" s="90">
        <f t="shared" si="21"/>
        <v>13</v>
      </c>
      <c r="V144" s="90"/>
      <c r="W144" s="90">
        <f t="shared" si="21"/>
        <v>13</v>
      </c>
      <c r="X144" s="90"/>
      <c r="Y144" s="90">
        <f t="shared" si="21"/>
        <v>13</v>
      </c>
      <c r="Z144" s="90"/>
      <c r="AA144" s="90">
        <f t="shared" si="19"/>
        <v>13</v>
      </c>
      <c r="AB144" s="90"/>
      <c r="AC144" s="90">
        <f t="shared" si="19"/>
        <v>13</v>
      </c>
      <c r="AD144" s="90"/>
      <c r="AE144" s="90">
        <f t="shared" si="19"/>
        <v>13</v>
      </c>
      <c r="AF144" s="90"/>
      <c r="AG144" s="90">
        <f t="shared" si="19"/>
        <v>13</v>
      </c>
      <c r="AH144" s="90"/>
      <c r="AI144" s="90">
        <f t="shared" si="19"/>
        <v>13</v>
      </c>
      <c r="AJ144" s="90"/>
      <c r="AK144" s="90">
        <f t="shared" si="19"/>
        <v>13</v>
      </c>
    </row>
    <row r="145" spans="1:37" x14ac:dyDescent="0.2">
      <c r="A145" s="84" t="s">
        <v>461</v>
      </c>
      <c r="B145" s="90" t="s">
        <v>999</v>
      </c>
      <c r="C145" s="84" t="s">
        <v>676</v>
      </c>
      <c r="D145" s="90" t="s">
        <v>1889</v>
      </c>
      <c r="E145" s="84" t="s">
        <v>558</v>
      </c>
      <c r="F145" s="90" t="s">
        <v>2207</v>
      </c>
      <c r="G145" s="103" t="s">
        <v>2719</v>
      </c>
      <c r="H145" s="90" t="s">
        <v>282</v>
      </c>
      <c r="I145" s="84" t="s">
        <v>469</v>
      </c>
      <c r="J145" s="90" t="s">
        <v>1755</v>
      </c>
      <c r="K145" s="83" t="s">
        <v>2192</v>
      </c>
      <c r="L145" s="82"/>
      <c r="M145" s="90">
        <v>2</v>
      </c>
      <c r="N145" s="90"/>
      <c r="O145" s="90">
        <f t="shared" si="20"/>
        <v>2</v>
      </c>
      <c r="P145" s="90"/>
      <c r="Q145" s="90">
        <f t="shared" si="20"/>
        <v>2</v>
      </c>
      <c r="R145" s="90"/>
      <c r="S145" s="90">
        <f t="shared" si="21"/>
        <v>2</v>
      </c>
      <c r="T145" s="90"/>
      <c r="U145" s="90">
        <f t="shared" si="21"/>
        <v>2</v>
      </c>
      <c r="V145" s="90"/>
      <c r="W145" s="90">
        <f t="shared" si="21"/>
        <v>2</v>
      </c>
      <c r="X145" s="90"/>
      <c r="Y145" s="90">
        <f t="shared" si="21"/>
        <v>2</v>
      </c>
      <c r="Z145" s="90"/>
      <c r="AA145" s="90">
        <f t="shared" si="19"/>
        <v>2</v>
      </c>
      <c r="AB145" s="90"/>
      <c r="AC145" s="90">
        <f t="shared" si="19"/>
        <v>2</v>
      </c>
      <c r="AD145" s="90"/>
      <c r="AE145" s="90">
        <f t="shared" si="19"/>
        <v>2</v>
      </c>
      <c r="AF145" s="90"/>
      <c r="AG145" s="90">
        <f t="shared" si="19"/>
        <v>2</v>
      </c>
      <c r="AH145" s="90"/>
      <c r="AI145" s="90">
        <f t="shared" si="19"/>
        <v>2</v>
      </c>
      <c r="AJ145" s="90"/>
      <c r="AK145" s="90">
        <f t="shared" si="19"/>
        <v>2</v>
      </c>
    </row>
    <row r="146" spans="1:37" x14ac:dyDescent="0.2">
      <c r="A146" s="84" t="s">
        <v>461</v>
      </c>
      <c r="B146" s="90" t="s">
        <v>999</v>
      </c>
      <c r="C146" s="84" t="s">
        <v>678</v>
      </c>
      <c r="D146" s="90" t="s">
        <v>1890</v>
      </c>
      <c r="E146" s="84" t="s">
        <v>558</v>
      </c>
      <c r="F146" s="90" t="s">
        <v>2207</v>
      </c>
      <c r="G146" s="103" t="s">
        <v>2428</v>
      </c>
      <c r="H146" s="90" t="s">
        <v>284</v>
      </c>
      <c r="I146" s="84" t="s">
        <v>469</v>
      </c>
      <c r="J146" s="90" t="s">
        <v>1755</v>
      </c>
      <c r="K146" s="83" t="s">
        <v>2192</v>
      </c>
      <c r="L146" s="82"/>
      <c r="M146" s="90">
        <v>16</v>
      </c>
      <c r="N146" s="90"/>
      <c r="O146" s="90">
        <f t="shared" si="20"/>
        <v>16</v>
      </c>
      <c r="P146" s="90">
        <v>-1</v>
      </c>
      <c r="Q146" s="90">
        <f t="shared" si="20"/>
        <v>15</v>
      </c>
      <c r="R146" s="90"/>
      <c r="S146" s="90">
        <f t="shared" si="21"/>
        <v>15</v>
      </c>
      <c r="T146" s="90"/>
      <c r="U146" s="90">
        <f t="shared" si="21"/>
        <v>15</v>
      </c>
      <c r="V146" s="90"/>
      <c r="W146" s="90">
        <f t="shared" si="21"/>
        <v>15</v>
      </c>
      <c r="X146" s="90"/>
      <c r="Y146" s="90">
        <f t="shared" si="21"/>
        <v>15</v>
      </c>
      <c r="Z146" s="90"/>
      <c r="AA146" s="90">
        <f t="shared" si="19"/>
        <v>15</v>
      </c>
      <c r="AB146" s="90"/>
      <c r="AC146" s="90">
        <f t="shared" si="19"/>
        <v>15</v>
      </c>
      <c r="AD146" s="90"/>
      <c r="AE146" s="90">
        <f t="shared" si="19"/>
        <v>15</v>
      </c>
      <c r="AF146" s="90"/>
      <c r="AG146" s="90">
        <f t="shared" si="19"/>
        <v>15</v>
      </c>
      <c r="AH146" s="90"/>
      <c r="AI146" s="90">
        <f t="shared" si="19"/>
        <v>15</v>
      </c>
      <c r="AJ146" s="90"/>
      <c r="AK146" s="90">
        <f t="shared" si="19"/>
        <v>15</v>
      </c>
    </row>
    <row r="147" spans="1:37" x14ac:dyDescent="0.2">
      <c r="A147" s="84" t="s">
        <v>461</v>
      </c>
      <c r="B147" s="90" t="s">
        <v>999</v>
      </c>
      <c r="C147" s="84" t="s">
        <v>1132</v>
      </c>
      <c r="D147" s="90" t="s">
        <v>3159</v>
      </c>
      <c r="E147" s="84" t="s">
        <v>59</v>
      </c>
      <c r="F147" s="90" t="s">
        <v>1557</v>
      </c>
      <c r="G147" s="103" t="s">
        <v>2720</v>
      </c>
      <c r="H147" s="90" t="s">
        <v>3160</v>
      </c>
      <c r="I147" s="84" t="s">
        <v>777</v>
      </c>
      <c r="J147" s="90" t="s">
        <v>860</v>
      </c>
      <c r="K147" s="83" t="s">
        <v>1771</v>
      </c>
      <c r="L147" s="82"/>
      <c r="M147" s="90">
        <v>0</v>
      </c>
      <c r="N147" s="90"/>
      <c r="O147" s="90">
        <f t="shared" si="20"/>
        <v>0</v>
      </c>
      <c r="P147" s="90"/>
      <c r="Q147" s="90">
        <f t="shared" si="20"/>
        <v>0</v>
      </c>
      <c r="R147" s="90"/>
      <c r="S147" s="90">
        <f t="shared" si="21"/>
        <v>0</v>
      </c>
      <c r="T147" s="90"/>
      <c r="U147" s="90">
        <f t="shared" si="21"/>
        <v>0</v>
      </c>
      <c r="V147" s="90"/>
      <c r="W147" s="90">
        <f t="shared" si="21"/>
        <v>0</v>
      </c>
      <c r="X147" s="90"/>
      <c r="Y147" s="90">
        <f t="shared" si="21"/>
        <v>0</v>
      </c>
      <c r="Z147" s="90"/>
      <c r="AA147" s="90">
        <f t="shared" si="19"/>
        <v>0</v>
      </c>
      <c r="AB147" s="90"/>
      <c r="AC147" s="90">
        <f t="shared" si="19"/>
        <v>0</v>
      </c>
      <c r="AD147" s="90"/>
      <c r="AE147" s="90">
        <f t="shared" si="19"/>
        <v>0</v>
      </c>
      <c r="AF147" s="90"/>
      <c r="AG147" s="90">
        <f t="shared" si="19"/>
        <v>0</v>
      </c>
      <c r="AH147" s="90"/>
      <c r="AI147" s="90">
        <f t="shared" si="19"/>
        <v>0</v>
      </c>
      <c r="AJ147" s="90"/>
      <c r="AK147" s="90">
        <f t="shared" si="19"/>
        <v>0</v>
      </c>
    </row>
    <row r="148" spans="1:37" x14ac:dyDescent="0.2">
      <c r="A148" s="84" t="s">
        <v>461</v>
      </c>
      <c r="B148" s="90" t="s">
        <v>999</v>
      </c>
      <c r="C148" s="84" t="s">
        <v>1066</v>
      </c>
      <c r="D148" s="90" t="s">
        <v>507</v>
      </c>
      <c r="E148" s="84" t="s">
        <v>1296</v>
      </c>
      <c r="F148" s="90" t="s">
        <v>2209</v>
      </c>
      <c r="G148" s="103" t="s">
        <v>2721</v>
      </c>
      <c r="H148" s="90" t="s">
        <v>2323</v>
      </c>
      <c r="I148" s="84" t="s">
        <v>642</v>
      </c>
      <c r="J148" s="90" t="s">
        <v>1748</v>
      </c>
      <c r="K148" s="83" t="s">
        <v>2135</v>
      </c>
      <c r="L148" s="82"/>
      <c r="M148" s="90">
        <v>0</v>
      </c>
      <c r="N148" s="90"/>
      <c r="O148" s="90">
        <f t="shared" si="20"/>
        <v>0</v>
      </c>
      <c r="P148" s="90"/>
      <c r="Q148" s="90">
        <f t="shared" si="20"/>
        <v>0</v>
      </c>
      <c r="R148" s="90"/>
      <c r="S148" s="90">
        <f t="shared" si="21"/>
        <v>0</v>
      </c>
      <c r="T148" s="90"/>
      <c r="U148" s="90">
        <f t="shared" si="21"/>
        <v>0</v>
      </c>
      <c r="V148" s="90"/>
      <c r="W148" s="90">
        <f t="shared" si="21"/>
        <v>0</v>
      </c>
      <c r="X148" s="90"/>
      <c r="Y148" s="90">
        <f t="shared" si="21"/>
        <v>0</v>
      </c>
      <c r="Z148" s="90"/>
      <c r="AA148" s="90">
        <f t="shared" si="19"/>
        <v>0</v>
      </c>
      <c r="AB148" s="90"/>
      <c r="AC148" s="90">
        <f t="shared" si="19"/>
        <v>0</v>
      </c>
      <c r="AD148" s="90"/>
      <c r="AE148" s="90">
        <f t="shared" si="19"/>
        <v>0</v>
      </c>
      <c r="AF148" s="90"/>
      <c r="AG148" s="90">
        <f t="shared" si="19"/>
        <v>0</v>
      </c>
      <c r="AH148" s="90"/>
      <c r="AI148" s="90">
        <f t="shared" si="19"/>
        <v>0</v>
      </c>
      <c r="AJ148" s="90"/>
      <c r="AK148" s="90">
        <f t="shared" si="19"/>
        <v>0</v>
      </c>
    </row>
    <row r="149" spans="1:37" x14ac:dyDescent="0.2">
      <c r="A149" s="84" t="s">
        <v>461</v>
      </c>
      <c r="B149" s="90" t="s">
        <v>999</v>
      </c>
      <c r="C149" s="84" t="s">
        <v>1139</v>
      </c>
      <c r="D149" s="90" t="s">
        <v>1892</v>
      </c>
      <c r="E149" s="84" t="s">
        <v>583</v>
      </c>
      <c r="F149" s="90" t="s">
        <v>1169</v>
      </c>
      <c r="G149" s="103" t="s">
        <v>2722</v>
      </c>
      <c r="H149" s="90" t="s">
        <v>2324</v>
      </c>
      <c r="I149" s="84" t="s">
        <v>834</v>
      </c>
      <c r="J149" s="90" t="s">
        <v>473</v>
      </c>
      <c r="K149" s="83" t="s">
        <v>1166</v>
      </c>
      <c r="L149" s="82" t="s">
        <v>461</v>
      </c>
      <c r="M149" s="90">
        <v>5</v>
      </c>
      <c r="N149" s="90"/>
      <c r="O149" s="90">
        <f t="shared" si="20"/>
        <v>5</v>
      </c>
      <c r="P149" s="90"/>
      <c r="Q149" s="90">
        <f t="shared" si="20"/>
        <v>5</v>
      </c>
      <c r="R149" s="90"/>
      <c r="S149" s="90">
        <f t="shared" si="21"/>
        <v>5</v>
      </c>
      <c r="T149" s="90"/>
      <c r="U149" s="90">
        <f t="shared" si="21"/>
        <v>5</v>
      </c>
      <c r="V149" s="90"/>
      <c r="W149" s="90">
        <f t="shared" si="21"/>
        <v>5</v>
      </c>
      <c r="X149" s="90"/>
      <c r="Y149" s="90">
        <f t="shared" si="21"/>
        <v>5</v>
      </c>
      <c r="Z149" s="90"/>
      <c r="AA149" s="90">
        <f t="shared" ref="AA149:AI196" si="22">SUM(Y149:Z149)</f>
        <v>5</v>
      </c>
      <c r="AB149" s="90"/>
      <c r="AC149" s="90">
        <f t="shared" si="22"/>
        <v>5</v>
      </c>
      <c r="AD149" s="90"/>
      <c r="AE149" s="90">
        <f t="shared" si="22"/>
        <v>5</v>
      </c>
      <c r="AF149" s="90"/>
      <c r="AG149" s="90">
        <f t="shared" si="22"/>
        <v>5</v>
      </c>
      <c r="AH149" s="90"/>
      <c r="AI149" s="90">
        <f t="shared" si="22"/>
        <v>5</v>
      </c>
      <c r="AJ149" s="90"/>
      <c r="AK149" s="90">
        <f t="shared" ref="AK149:AK196" si="23">SUM(AI149:AJ149)</f>
        <v>5</v>
      </c>
    </row>
    <row r="150" spans="1:37" x14ac:dyDescent="0.2">
      <c r="A150" s="84" t="s">
        <v>461</v>
      </c>
      <c r="B150" s="90" t="s">
        <v>999</v>
      </c>
      <c r="C150" s="84" t="s">
        <v>1139</v>
      </c>
      <c r="D150" s="90" t="s">
        <v>1892</v>
      </c>
      <c r="E150" s="84" t="s">
        <v>245</v>
      </c>
      <c r="F150" s="90" t="s">
        <v>1839</v>
      </c>
      <c r="G150" s="103" t="s">
        <v>2723</v>
      </c>
      <c r="H150" s="90" t="s">
        <v>1914</v>
      </c>
      <c r="I150" s="84" t="s">
        <v>834</v>
      </c>
      <c r="J150" s="90" t="s">
        <v>473</v>
      </c>
      <c r="K150" s="83" t="s">
        <v>1166</v>
      </c>
      <c r="L150" s="82" t="s">
        <v>461</v>
      </c>
      <c r="M150" s="90">
        <v>11</v>
      </c>
      <c r="N150" s="90"/>
      <c r="O150" s="90">
        <f t="shared" si="20"/>
        <v>11</v>
      </c>
      <c r="P150" s="90"/>
      <c r="Q150" s="90">
        <f t="shared" si="20"/>
        <v>11</v>
      </c>
      <c r="R150" s="90"/>
      <c r="S150" s="90">
        <f t="shared" si="21"/>
        <v>11</v>
      </c>
      <c r="T150" s="90"/>
      <c r="U150" s="90">
        <f t="shared" si="21"/>
        <v>11</v>
      </c>
      <c r="V150" s="90"/>
      <c r="W150" s="90">
        <f t="shared" si="21"/>
        <v>11</v>
      </c>
      <c r="X150" s="90"/>
      <c r="Y150" s="90">
        <f t="shared" si="21"/>
        <v>11</v>
      </c>
      <c r="Z150" s="90"/>
      <c r="AA150" s="90">
        <f t="shared" si="22"/>
        <v>11</v>
      </c>
      <c r="AB150" s="90"/>
      <c r="AC150" s="90">
        <f t="shared" si="22"/>
        <v>11</v>
      </c>
      <c r="AD150" s="90"/>
      <c r="AE150" s="90">
        <f t="shared" si="22"/>
        <v>11</v>
      </c>
      <c r="AF150" s="90"/>
      <c r="AG150" s="90">
        <f t="shared" si="22"/>
        <v>11</v>
      </c>
      <c r="AH150" s="90"/>
      <c r="AI150" s="90">
        <f t="shared" si="22"/>
        <v>11</v>
      </c>
      <c r="AJ150" s="90"/>
      <c r="AK150" s="90">
        <f t="shared" si="23"/>
        <v>11</v>
      </c>
    </row>
    <row r="151" spans="1:37" x14ac:dyDescent="0.2">
      <c r="A151" s="84" t="s">
        <v>461</v>
      </c>
      <c r="B151" s="90" t="s">
        <v>999</v>
      </c>
      <c r="C151" s="84" t="s">
        <v>1141</v>
      </c>
      <c r="D151" s="90" t="s">
        <v>1894</v>
      </c>
      <c r="E151" s="84" t="s">
        <v>140</v>
      </c>
      <c r="F151" s="90" t="s">
        <v>1108</v>
      </c>
      <c r="G151" s="103" t="s">
        <v>1347</v>
      </c>
      <c r="H151" s="90" t="s">
        <v>1235</v>
      </c>
      <c r="I151" s="84" t="s">
        <v>642</v>
      </c>
      <c r="J151" s="90" t="s">
        <v>1748</v>
      </c>
      <c r="K151" s="83" t="s">
        <v>2135</v>
      </c>
      <c r="L151" s="82"/>
      <c r="M151" s="90">
        <v>1</v>
      </c>
      <c r="N151" s="90"/>
      <c r="O151" s="90">
        <f t="shared" si="20"/>
        <v>1</v>
      </c>
      <c r="P151" s="90"/>
      <c r="Q151" s="90">
        <f t="shared" si="20"/>
        <v>1</v>
      </c>
      <c r="R151" s="90"/>
      <c r="S151" s="90">
        <f t="shared" si="21"/>
        <v>1</v>
      </c>
      <c r="T151" s="90"/>
      <c r="U151" s="90">
        <f t="shared" si="21"/>
        <v>1</v>
      </c>
      <c r="V151" s="90"/>
      <c r="W151" s="90">
        <f t="shared" si="21"/>
        <v>1</v>
      </c>
      <c r="X151" s="90"/>
      <c r="Y151" s="90">
        <f t="shared" si="21"/>
        <v>1</v>
      </c>
      <c r="Z151" s="90"/>
      <c r="AA151" s="90">
        <f t="shared" si="22"/>
        <v>1</v>
      </c>
      <c r="AB151" s="90"/>
      <c r="AC151" s="90">
        <f t="shared" si="22"/>
        <v>1</v>
      </c>
      <c r="AD151" s="90"/>
      <c r="AE151" s="90">
        <f t="shared" si="22"/>
        <v>1</v>
      </c>
      <c r="AF151" s="90"/>
      <c r="AG151" s="90">
        <f t="shared" si="22"/>
        <v>1</v>
      </c>
      <c r="AH151" s="90"/>
      <c r="AI151" s="90">
        <f t="shared" si="22"/>
        <v>1</v>
      </c>
      <c r="AJ151" s="90"/>
      <c r="AK151" s="90">
        <f t="shared" si="23"/>
        <v>1</v>
      </c>
    </row>
    <row r="152" spans="1:37" x14ac:dyDescent="0.2">
      <c r="A152" s="84" t="s">
        <v>461</v>
      </c>
      <c r="B152" s="90" t="s">
        <v>999</v>
      </c>
      <c r="C152" s="84" t="s">
        <v>1143</v>
      </c>
      <c r="D152" s="90" t="s">
        <v>3158</v>
      </c>
      <c r="E152" s="84" t="s">
        <v>140</v>
      </c>
      <c r="F152" s="90" t="s">
        <v>1108</v>
      </c>
      <c r="G152" s="103" t="s">
        <v>2724</v>
      </c>
      <c r="H152" s="90" t="s">
        <v>3157</v>
      </c>
      <c r="I152" s="84" t="s">
        <v>642</v>
      </c>
      <c r="J152" s="90" t="s">
        <v>1748</v>
      </c>
      <c r="K152" s="83" t="s">
        <v>2135</v>
      </c>
      <c r="L152" s="82"/>
      <c r="M152" s="90">
        <v>2</v>
      </c>
      <c r="N152" s="90"/>
      <c r="O152" s="90">
        <f t="shared" si="20"/>
        <v>2</v>
      </c>
      <c r="P152" s="90"/>
      <c r="Q152" s="90">
        <f t="shared" si="20"/>
        <v>2</v>
      </c>
      <c r="R152" s="90"/>
      <c r="S152" s="90">
        <f t="shared" si="21"/>
        <v>2</v>
      </c>
      <c r="T152" s="90"/>
      <c r="U152" s="90">
        <f t="shared" si="21"/>
        <v>2</v>
      </c>
      <c r="V152" s="90"/>
      <c r="W152" s="90">
        <f t="shared" si="21"/>
        <v>2</v>
      </c>
      <c r="X152" s="90"/>
      <c r="Y152" s="90">
        <f t="shared" si="21"/>
        <v>2</v>
      </c>
      <c r="Z152" s="90"/>
      <c r="AA152" s="90">
        <f t="shared" si="22"/>
        <v>2</v>
      </c>
      <c r="AB152" s="90"/>
      <c r="AC152" s="90">
        <f t="shared" si="22"/>
        <v>2</v>
      </c>
      <c r="AD152" s="90"/>
      <c r="AE152" s="90">
        <f t="shared" si="22"/>
        <v>2</v>
      </c>
      <c r="AF152" s="90"/>
      <c r="AG152" s="90">
        <f t="shared" si="22"/>
        <v>2</v>
      </c>
      <c r="AH152" s="90"/>
      <c r="AI152" s="90">
        <f t="shared" si="22"/>
        <v>2</v>
      </c>
      <c r="AJ152" s="90"/>
      <c r="AK152" s="90">
        <f t="shared" si="23"/>
        <v>2</v>
      </c>
    </row>
    <row r="153" spans="1:37" x14ac:dyDescent="0.2">
      <c r="A153" s="84" t="s">
        <v>461</v>
      </c>
      <c r="B153" s="90" t="s">
        <v>999</v>
      </c>
      <c r="C153" s="84" t="s">
        <v>681</v>
      </c>
      <c r="D153" s="90" t="s">
        <v>1896</v>
      </c>
      <c r="E153" s="84" t="s">
        <v>682</v>
      </c>
      <c r="F153" s="90" t="s">
        <v>1474</v>
      </c>
      <c r="G153" s="103" t="s">
        <v>2726</v>
      </c>
      <c r="H153" s="90" t="s">
        <v>287</v>
      </c>
      <c r="I153" s="84" t="s">
        <v>469</v>
      </c>
      <c r="J153" s="90" t="s">
        <v>1755</v>
      </c>
      <c r="K153" s="83" t="s">
        <v>2192</v>
      </c>
      <c r="L153" s="82"/>
      <c r="M153" s="90">
        <v>1</v>
      </c>
      <c r="N153" s="90"/>
      <c r="O153" s="90">
        <f t="shared" si="20"/>
        <v>1</v>
      </c>
      <c r="P153" s="90"/>
      <c r="Q153" s="90">
        <f t="shared" si="20"/>
        <v>1</v>
      </c>
      <c r="R153" s="90"/>
      <c r="S153" s="90">
        <f t="shared" si="21"/>
        <v>1</v>
      </c>
      <c r="T153" s="90"/>
      <c r="U153" s="90">
        <f t="shared" si="21"/>
        <v>1</v>
      </c>
      <c r="V153" s="90"/>
      <c r="W153" s="90">
        <f t="shared" si="21"/>
        <v>1</v>
      </c>
      <c r="X153" s="90"/>
      <c r="Y153" s="90">
        <f t="shared" si="21"/>
        <v>1</v>
      </c>
      <c r="Z153" s="90"/>
      <c r="AA153" s="90">
        <f t="shared" si="22"/>
        <v>1</v>
      </c>
      <c r="AB153" s="90"/>
      <c r="AC153" s="90">
        <f t="shared" si="22"/>
        <v>1</v>
      </c>
      <c r="AD153" s="90"/>
      <c r="AE153" s="90">
        <f t="shared" si="22"/>
        <v>1</v>
      </c>
      <c r="AF153" s="90"/>
      <c r="AG153" s="90">
        <f t="shared" si="22"/>
        <v>1</v>
      </c>
      <c r="AH153" s="90"/>
      <c r="AI153" s="90">
        <f t="shared" si="22"/>
        <v>1</v>
      </c>
      <c r="AJ153" s="90"/>
      <c r="AK153" s="90">
        <f t="shared" si="23"/>
        <v>1</v>
      </c>
    </row>
    <row r="154" spans="1:37" x14ac:dyDescent="0.2">
      <c r="A154" s="84" t="s">
        <v>461</v>
      </c>
      <c r="B154" s="90" t="s">
        <v>999</v>
      </c>
      <c r="C154" s="84" t="s">
        <v>1148</v>
      </c>
      <c r="D154" s="90" t="s">
        <v>832</v>
      </c>
      <c r="E154" s="84" t="s">
        <v>1297</v>
      </c>
      <c r="F154" s="90" t="s">
        <v>2210</v>
      </c>
      <c r="G154" s="103" t="s">
        <v>1142</v>
      </c>
      <c r="H154" s="90" t="s">
        <v>695</v>
      </c>
      <c r="I154" s="84" t="s">
        <v>205</v>
      </c>
      <c r="J154" s="90" t="s">
        <v>856</v>
      </c>
      <c r="K154" s="83" t="s">
        <v>1238</v>
      </c>
      <c r="L154" s="82"/>
      <c r="M154" s="90">
        <v>0</v>
      </c>
      <c r="N154" s="90"/>
      <c r="O154" s="90">
        <f t="shared" si="20"/>
        <v>0</v>
      </c>
      <c r="P154" s="90"/>
      <c r="Q154" s="90">
        <f t="shared" si="20"/>
        <v>0</v>
      </c>
      <c r="R154" s="90"/>
      <c r="S154" s="90">
        <f t="shared" si="21"/>
        <v>0</v>
      </c>
      <c r="T154" s="90"/>
      <c r="U154" s="90">
        <f t="shared" si="21"/>
        <v>0</v>
      </c>
      <c r="V154" s="90"/>
      <c r="W154" s="90">
        <f t="shared" si="21"/>
        <v>0</v>
      </c>
      <c r="X154" s="90"/>
      <c r="Y154" s="90">
        <f t="shared" si="21"/>
        <v>0</v>
      </c>
      <c r="Z154" s="90"/>
      <c r="AA154" s="90">
        <f t="shared" si="22"/>
        <v>0</v>
      </c>
      <c r="AB154" s="90"/>
      <c r="AC154" s="90">
        <f t="shared" si="22"/>
        <v>0</v>
      </c>
      <c r="AD154" s="90"/>
      <c r="AE154" s="90">
        <f t="shared" si="22"/>
        <v>0</v>
      </c>
      <c r="AF154" s="90"/>
      <c r="AG154" s="90">
        <f t="shared" si="22"/>
        <v>0</v>
      </c>
      <c r="AH154" s="90"/>
      <c r="AI154" s="90">
        <f t="shared" si="22"/>
        <v>0</v>
      </c>
      <c r="AJ154" s="90"/>
      <c r="AK154" s="90">
        <f t="shared" si="23"/>
        <v>0</v>
      </c>
    </row>
    <row r="155" spans="1:37" x14ac:dyDescent="0.2">
      <c r="A155" s="84" t="s">
        <v>461</v>
      </c>
      <c r="B155" s="90" t="s">
        <v>999</v>
      </c>
      <c r="C155" s="84" t="s">
        <v>687</v>
      </c>
      <c r="D155" s="90" t="s">
        <v>1897</v>
      </c>
      <c r="E155" s="84" t="s">
        <v>590</v>
      </c>
      <c r="F155" s="90" t="s">
        <v>1152</v>
      </c>
      <c r="G155" s="103" t="s">
        <v>2727</v>
      </c>
      <c r="H155" s="90" t="s">
        <v>292</v>
      </c>
      <c r="I155" s="84" t="s">
        <v>469</v>
      </c>
      <c r="J155" s="90" t="s">
        <v>1755</v>
      </c>
      <c r="K155" s="83" t="s">
        <v>2192</v>
      </c>
      <c r="L155" s="82"/>
      <c r="M155" s="90">
        <v>2</v>
      </c>
      <c r="N155" s="90"/>
      <c r="O155" s="90">
        <f t="shared" si="20"/>
        <v>2</v>
      </c>
      <c r="P155" s="90"/>
      <c r="Q155" s="90">
        <f t="shared" si="20"/>
        <v>2</v>
      </c>
      <c r="R155" s="90"/>
      <c r="S155" s="90">
        <f t="shared" si="21"/>
        <v>2</v>
      </c>
      <c r="T155" s="90"/>
      <c r="U155" s="90">
        <f t="shared" si="21"/>
        <v>2</v>
      </c>
      <c r="V155" s="90"/>
      <c r="W155" s="90">
        <f t="shared" si="21"/>
        <v>2</v>
      </c>
      <c r="X155" s="90"/>
      <c r="Y155" s="90">
        <f t="shared" si="21"/>
        <v>2</v>
      </c>
      <c r="Z155" s="90"/>
      <c r="AA155" s="90">
        <f t="shared" si="22"/>
        <v>2</v>
      </c>
      <c r="AB155" s="90"/>
      <c r="AC155" s="90">
        <f t="shared" si="22"/>
        <v>2</v>
      </c>
      <c r="AD155" s="90"/>
      <c r="AE155" s="90">
        <f t="shared" si="22"/>
        <v>2</v>
      </c>
      <c r="AF155" s="90"/>
      <c r="AG155" s="90">
        <f t="shared" si="22"/>
        <v>2</v>
      </c>
      <c r="AH155" s="90"/>
      <c r="AI155" s="90">
        <f t="shared" si="22"/>
        <v>2</v>
      </c>
      <c r="AJ155" s="90"/>
      <c r="AK155" s="90">
        <f t="shared" si="23"/>
        <v>2</v>
      </c>
    </row>
    <row r="156" spans="1:37" x14ac:dyDescent="0.2">
      <c r="A156" s="84" t="s">
        <v>461</v>
      </c>
      <c r="B156" s="90" t="s">
        <v>999</v>
      </c>
      <c r="C156" s="84" t="s">
        <v>691</v>
      </c>
      <c r="D156" s="90" t="s">
        <v>1266</v>
      </c>
      <c r="E156" s="84" t="s">
        <v>694</v>
      </c>
      <c r="F156" s="90" t="s">
        <v>1866</v>
      </c>
      <c r="G156" s="103" t="s">
        <v>2729</v>
      </c>
      <c r="H156" s="90" t="s">
        <v>295</v>
      </c>
      <c r="I156" s="84" t="s">
        <v>469</v>
      </c>
      <c r="J156" s="90" t="s">
        <v>1755</v>
      </c>
      <c r="K156" s="83" t="s">
        <v>2192</v>
      </c>
      <c r="L156" s="82"/>
      <c r="M156" s="90">
        <v>1</v>
      </c>
      <c r="N156" s="90"/>
      <c r="O156" s="90">
        <f t="shared" si="20"/>
        <v>1</v>
      </c>
      <c r="P156" s="90"/>
      <c r="Q156" s="90">
        <f t="shared" si="20"/>
        <v>1</v>
      </c>
      <c r="R156" s="90"/>
      <c r="S156" s="90">
        <f t="shared" si="21"/>
        <v>1</v>
      </c>
      <c r="T156" s="90"/>
      <c r="U156" s="90">
        <f t="shared" si="21"/>
        <v>1</v>
      </c>
      <c r="V156" s="90"/>
      <c r="W156" s="90">
        <f t="shared" si="21"/>
        <v>1</v>
      </c>
      <c r="X156" s="90"/>
      <c r="Y156" s="90">
        <f t="shared" si="21"/>
        <v>1</v>
      </c>
      <c r="Z156" s="90"/>
      <c r="AA156" s="90">
        <f t="shared" si="22"/>
        <v>1</v>
      </c>
      <c r="AB156" s="90"/>
      <c r="AC156" s="90">
        <f t="shared" si="22"/>
        <v>1</v>
      </c>
      <c r="AD156" s="90"/>
      <c r="AE156" s="90">
        <f t="shared" si="22"/>
        <v>1</v>
      </c>
      <c r="AF156" s="90"/>
      <c r="AG156" s="90">
        <f t="shared" si="22"/>
        <v>1</v>
      </c>
      <c r="AH156" s="90"/>
      <c r="AI156" s="90">
        <f t="shared" si="22"/>
        <v>1</v>
      </c>
      <c r="AJ156" s="90"/>
      <c r="AK156" s="90">
        <f t="shared" si="23"/>
        <v>1</v>
      </c>
    </row>
    <row r="157" spans="1:37" x14ac:dyDescent="0.2">
      <c r="A157" s="84" t="s">
        <v>461</v>
      </c>
      <c r="B157" s="90" t="s">
        <v>999</v>
      </c>
      <c r="C157" s="84" t="s">
        <v>697</v>
      </c>
      <c r="D157" s="90" t="s">
        <v>1901</v>
      </c>
      <c r="E157" s="84" t="s">
        <v>694</v>
      </c>
      <c r="F157" s="90" t="s">
        <v>1866</v>
      </c>
      <c r="G157" s="103" t="s">
        <v>2730</v>
      </c>
      <c r="H157" s="90" t="s">
        <v>297</v>
      </c>
      <c r="I157" s="84" t="s">
        <v>469</v>
      </c>
      <c r="J157" s="90" t="s">
        <v>1755</v>
      </c>
      <c r="K157" s="83" t="s">
        <v>2192</v>
      </c>
      <c r="L157" s="82"/>
      <c r="M157" s="90">
        <v>1</v>
      </c>
      <c r="N157" s="90"/>
      <c r="O157" s="90">
        <f t="shared" si="20"/>
        <v>1</v>
      </c>
      <c r="P157" s="90"/>
      <c r="Q157" s="90">
        <f t="shared" si="20"/>
        <v>1</v>
      </c>
      <c r="R157" s="90"/>
      <c r="S157" s="90">
        <f t="shared" si="21"/>
        <v>1</v>
      </c>
      <c r="T157" s="90"/>
      <c r="U157" s="90">
        <f t="shared" si="21"/>
        <v>1</v>
      </c>
      <c r="V157" s="90"/>
      <c r="W157" s="90">
        <f t="shared" si="21"/>
        <v>1</v>
      </c>
      <c r="X157" s="90"/>
      <c r="Y157" s="90">
        <f t="shared" si="21"/>
        <v>1</v>
      </c>
      <c r="Z157" s="90"/>
      <c r="AA157" s="90">
        <f t="shared" si="22"/>
        <v>1</v>
      </c>
      <c r="AB157" s="90"/>
      <c r="AC157" s="90">
        <f t="shared" si="22"/>
        <v>1</v>
      </c>
      <c r="AD157" s="90"/>
      <c r="AE157" s="90">
        <f t="shared" si="22"/>
        <v>1</v>
      </c>
      <c r="AF157" s="90"/>
      <c r="AG157" s="90">
        <f t="shared" si="22"/>
        <v>1</v>
      </c>
      <c r="AH157" s="90"/>
      <c r="AI157" s="90">
        <f t="shared" si="22"/>
        <v>1</v>
      </c>
      <c r="AJ157" s="90"/>
      <c r="AK157" s="90">
        <f t="shared" si="23"/>
        <v>1</v>
      </c>
    </row>
    <row r="158" spans="1:37" x14ac:dyDescent="0.2">
      <c r="A158" s="84" t="s">
        <v>461</v>
      </c>
      <c r="B158" s="90" t="s">
        <v>999</v>
      </c>
      <c r="C158" s="84" t="s">
        <v>703</v>
      </c>
      <c r="D158" s="90" t="s">
        <v>1902</v>
      </c>
      <c r="E158" s="84" t="s">
        <v>694</v>
      </c>
      <c r="F158" s="90" t="s">
        <v>1866</v>
      </c>
      <c r="G158" s="103" t="s">
        <v>2731</v>
      </c>
      <c r="H158" s="90" t="s">
        <v>301</v>
      </c>
      <c r="I158" s="84" t="s">
        <v>469</v>
      </c>
      <c r="J158" s="90" t="s">
        <v>1755</v>
      </c>
      <c r="K158" s="83" t="s">
        <v>2192</v>
      </c>
      <c r="L158" s="82"/>
      <c r="M158" s="90">
        <v>3</v>
      </c>
      <c r="N158" s="90"/>
      <c r="O158" s="90">
        <f t="shared" si="20"/>
        <v>3</v>
      </c>
      <c r="P158" s="90"/>
      <c r="Q158" s="90">
        <f t="shared" si="20"/>
        <v>3</v>
      </c>
      <c r="R158" s="90"/>
      <c r="S158" s="90">
        <f t="shared" si="21"/>
        <v>3</v>
      </c>
      <c r="T158" s="90"/>
      <c r="U158" s="90">
        <f t="shared" si="21"/>
        <v>3</v>
      </c>
      <c r="V158" s="90"/>
      <c r="W158" s="90">
        <f t="shared" si="21"/>
        <v>3</v>
      </c>
      <c r="X158" s="90"/>
      <c r="Y158" s="90">
        <f t="shared" si="21"/>
        <v>3</v>
      </c>
      <c r="Z158" s="90"/>
      <c r="AA158" s="90">
        <f t="shared" si="22"/>
        <v>3</v>
      </c>
      <c r="AB158" s="90"/>
      <c r="AC158" s="90">
        <f t="shared" si="22"/>
        <v>3</v>
      </c>
      <c r="AD158" s="90"/>
      <c r="AE158" s="90">
        <f t="shared" si="22"/>
        <v>3</v>
      </c>
      <c r="AF158" s="90"/>
      <c r="AG158" s="90">
        <f t="shared" si="22"/>
        <v>3</v>
      </c>
      <c r="AH158" s="90"/>
      <c r="AI158" s="90">
        <f t="shared" si="22"/>
        <v>3</v>
      </c>
      <c r="AJ158" s="90"/>
      <c r="AK158" s="90">
        <f t="shared" si="23"/>
        <v>3</v>
      </c>
    </row>
    <row r="159" spans="1:37" x14ac:dyDescent="0.2">
      <c r="A159" s="84" t="s">
        <v>461</v>
      </c>
      <c r="B159" s="90" t="s">
        <v>999</v>
      </c>
      <c r="C159" s="84" t="s">
        <v>647</v>
      </c>
      <c r="D159" s="90" t="s">
        <v>196</v>
      </c>
      <c r="E159" s="84" t="s">
        <v>705</v>
      </c>
      <c r="F159" s="90" t="s">
        <v>1743</v>
      </c>
      <c r="G159" s="103" t="s">
        <v>2732</v>
      </c>
      <c r="H159" s="90" t="s">
        <v>303</v>
      </c>
      <c r="I159" s="84" t="s">
        <v>469</v>
      </c>
      <c r="J159" s="90" t="s">
        <v>1755</v>
      </c>
      <c r="K159" s="83" t="s">
        <v>2192</v>
      </c>
      <c r="L159" s="82"/>
      <c r="M159" s="90">
        <v>1</v>
      </c>
      <c r="N159" s="90"/>
      <c r="O159" s="90">
        <f t="shared" si="20"/>
        <v>1</v>
      </c>
      <c r="P159" s="90"/>
      <c r="Q159" s="90">
        <f t="shared" si="20"/>
        <v>1</v>
      </c>
      <c r="R159" s="90"/>
      <c r="S159" s="90">
        <f t="shared" si="21"/>
        <v>1</v>
      </c>
      <c r="T159" s="90"/>
      <c r="U159" s="90">
        <f t="shared" si="21"/>
        <v>1</v>
      </c>
      <c r="V159" s="90"/>
      <c r="W159" s="90">
        <f t="shared" si="21"/>
        <v>1</v>
      </c>
      <c r="X159" s="90"/>
      <c r="Y159" s="90">
        <f t="shared" si="21"/>
        <v>1</v>
      </c>
      <c r="Z159" s="90"/>
      <c r="AA159" s="90">
        <f t="shared" si="22"/>
        <v>1</v>
      </c>
      <c r="AB159" s="90"/>
      <c r="AC159" s="90">
        <f t="shared" si="22"/>
        <v>1</v>
      </c>
      <c r="AD159" s="90"/>
      <c r="AE159" s="90">
        <f t="shared" si="22"/>
        <v>1</v>
      </c>
      <c r="AF159" s="90"/>
      <c r="AG159" s="90">
        <f t="shared" si="22"/>
        <v>1</v>
      </c>
      <c r="AH159" s="90"/>
      <c r="AI159" s="90">
        <f t="shared" si="22"/>
        <v>1</v>
      </c>
      <c r="AJ159" s="90"/>
      <c r="AK159" s="90">
        <f t="shared" si="23"/>
        <v>1</v>
      </c>
    </row>
    <row r="160" spans="1:37" x14ac:dyDescent="0.2">
      <c r="A160" s="84" t="s">
        <v>461</v>
      </c>
      <c r="B160" s="90" t="s">
        <v>999</v>
      </c>
      <c r="C160" s="84" t="s">
        <v>1159</v>
      </c>
      <c r="D160" s="90" t="s">
        <v>1904</v>
      </c>
      <c r="E160" s="84" t="s">
        <v>392</v>
      </c>
      <c r="F160" s="90" t="s">
        <v>2211</v>
      </c>
      <c r="G160" s="103" t="s">
        <v>46</v>
      </c>
      <c r="H160" s="90" t="s">
        <v>342</v>
      </c>
      <c r="I160" s="84" t="s">
        <v>642</v>
      </c>
      <c r="J160" s="90" t="s">
        <v>1748</v>
      </c>
      <c r="K160" s="83" t="s">
        <v>2135</v>
      </c>
      <c r="L160" s="82"/>
      <c r="M160" s="90">
        <v>0</v>
      </c>
      <c r="N160" s="90"/>
      <c r="O160" s="90">
        <f t="shared" si="20"/>
        <v>0</v>
      </c>
      <c r="P160" s="90"/>
      <c r="Q160" s="90">
        <f t="shared" si="20"/>
        <v>0</v>
      </c>
      <c r="R160" s="90"/>
      <c r="S160" s="90">
        <f t="shared" si="21"/>
        <v>0</v>
      </c>
      <c r="T160" s="90"/>
      <c r="U160" s="90">
        <f t="shared" si="21"/>
        <v>0</v>
      </c>
      <c r="V160" s="90"/>
      <c r="W160" s="90">
        <f t="shared" si="21"/>
        <v>0</v>
      </c>
      <c r="X160" s="90"/>
      <c r="Y160" s="90">
        <f t="shared" si="21"/>
        <v>0</v>
      </c>
      <c r="Z160" s="90"/>
      <c r="AA160" s="90">
        <f t="shared" si="22"/>
        <v>0</v>
      </c>
      <c r="AB160" s="90"/>
      <c r="AC160" s="90">
        <f t="shared" si="22"/>
        <v>0</v>
      </c>
      <c r="AD160" s="90"/>
      <c r="AE160" s="90">
        <f t="shared" si="22"/>
        <v>0</v>
      </c>
      <c r="AF160" s="90"/>
      <c r="AG160" s="90">
        <f t="shared" si="22"/>
        <v>0</v>
      </c>
      <c r="AH160" s="90"/>
      <c r="AI160" s="90">
        <f t="shared" si="22"/>
        <v>0</v>
      </c>
      <c r="AJ160" s="90"/>
      <c r="AK160" s="90">
        <f t="shared" si="23"/>
        <v>0</v>
      </c>
    </row>
    <row r="161" spans="1:37" x14ac:dyDescent="0.2">
      <c r="A161" s="84" t="s">
        <v>461</v>
      </c>
      <c r="B161" s="90" t="s">
        <v>999</v>
      </c>
      <c r="C161" s="84" t="s">
        <v>1163</v>
      </c>
      <c r="D161" s="90" t="s">
        <v>1880</v>
      </c>
      <c r="E161" s="84" t="s">
        <v>1300</v>
      </c>
      <c r="F161" s="90" t="s">
        <v>1273</v>
      </c>
      <c r="G161" s="103" t="s">
        <v>2690</v>
      </c>
      <c r="H161" s="90" t="s">
        <v>416</v>
      </c>
      <c r="I161" s="84" t="s">
        <v>642</v>
      </c>
      <c r="J161" s="90" t="s">
        <v>1748</v>
      </c>
      <c r="K161" s="83" t="s">
        <v>2135</v>
      </c>
      <c r="L161" s="82" t="s">
        <v>2576</v>
      </c>
      <c r="M161" s="90">
        <v>0</v>
      </c>
      <c r="N161" s="90"/>
      <c r="O161" s="90">
        <f t="shared" si="20"/>
        <v>0</v>
      </c>
      <c r="P161" s="90"/>
      <c r="Q161" s="90">
        <f t="shared" si="20"/>
        <v>0</v>
      </c>
      <c r="R161" s="90"/>
      <c r="S161" s="90">
        <f t="shared" si="21"/>
        <v>0</v>
      </c>
      <c r="T161" s="90"/>
      <c r="U161" s="90">
        <f t="shared" si="21"/>
        <v>0</v>
      </c>
      <c r="V161" s="90"/>
      <c r="W161" s="90">
        <f t="shared" si="21"/>
        <v>0</v>
      </c>
      <c r="X161" s="90"/>
      <c r="Y161" s="90">
        <f t="shared" si="21"/>
        <v>0</v>
      </c>
      <c r="Z161" s="90"/>
      <c r="AA161" s="90">
        <f t="shared" si="22"/>
        <v>0</v>
      </c>
      <c r="AB161" s="90"/>
      <c r="AC161" s="90">
        <f t="shared" si="22"/>
        <v>0</v>
      </c>
      <c r="AD161" s="90"/>
      <c r="AE161" s="90">
        <f t="shared" si="22"/>
        <v>0</v>
      </c>
      <c r="AF161" s="90"/>
      <c r="AG161" s="90">
        <f t="shared" si="22"/>
        <v>0</v>
      </c>
      <c r="AH161" s="90"/>
      <c r="AI161" s="90">
        <f t="shared" si="22"/>
        <v>0</v>
      </c>
      <c r="AJ161" s="90"/>
      <c r="AK161" s="90">
        <f t="shared" si="23"/>
        <v>0</v>
      </c>
    </row>
    <row r="162" spans="1:37" x14ac:dyDescent="0.2">
      <c r="A162" s="84" t="s">
        <v>461</v>
      </c>
      <c r="B162" s="90" t="s">
        <v>999</v>
      </c>
      <c r="C162" s="84" t="s">
        <v>653</v>
      </c>
      <c r="D162" s="90" t="s">
        <v>1027</v>
      </c>
      <c r="E162" s="84" t="s">
        <v>709</v>
      </c>
      <c r="F162" s="90" t="s">
        <v>2213</v>
      </c>
      <c r="G162" s="103" t="s">
        <v>2733</v>
      </c>
      <c r="H162" s="90" t="s">
        <v>307</v>
      </c>
      <c r="I162" s="84" t="s">
        <v>469</v>
      </c>
      <c r="J162" s="90" t="s">
        <v>1755</v>
      </c>
      <c r="K162" s="83" t="s">
        <v>2192</v>
      </c>
      <c r="L162" s="82"/>
      <c r="M162" s="90">
        <v>1</v>
      </c>
      <c r="N162" s="90"/>
      <c r="O162" s="90">
        <f t="shared" si="20"/>
        <v>1</v>
      </c>
      <c r="P162" s="90"/>
      <c r="Q162" s="90">
        <f t="shared" si="20"/>
        <v>1</v>
      </c>
      <c r="R162" s="90"/>
      <c r="S162" s="90">
        <f t="shared" si="21"/>
        <v>1</v>
      </c>
      <c r="T162" s="90"/>
      <c r="U162" s="90">
        <f t="shared" si="21"/>
        <v>1</v>
      </c>
      <c r="V162" s="90"/>
      <c r="W162" s="90">
        <f t="shared" si="21"/>
        <v>1</v>
      </c>
      <c r="X162" s="90"/>
      <c r="Y162" s="90">
        <f t="shared" si="21"/>
        <v>1</v>
      </c>
      <c r="Z162" s="90"/>
      <c r="AA162" s="90">
        <f t="shared" si="22"/>
        <v>1</v>
      </c>
      <c r="AB162" s="90"/>
      <c r="AC162" s="90">
        <f t="shared" si="22"/>
        <v>1</v>
      </c>
      <c r="AD162" s="90"/>
      <c r="AE162" s="90">
        <f t="shared" si="22"/>
        <v>1</v>
      </c>
      <c r="AF162" s="90"/>
      <c r="AG162" s="90">
        <f t="shared" si="22"/>
        <v>1</v>
      </c>
      <c r="AH162" s="90"/>
      <c r="AI162" s="90">
        <f t="shared" si="22"/>
        <v>1</v>
      </c>
      <c r="AJ162" s="90"/>
      <c r="AK162" s="90">
        <f t="shared" si="23"/>
        <v>1</v>
      </c>
    </row>
    <row r="163" spans="1:37" x14ac:dyDescent="0.2">
      <c r="A163" s="84" t="s">
        <v>461</v>
      </c>
      <c r="B163" s="90" t="s">
        <v>999</v>
      </c>
      <c r="C163" s="84" t="s">
        <v>711</v>
      </c>
      <c r="D163" s="90" t="s">
        <v>1905</v>
      </c>
      <c r="E163" s="84" t="s">
        <v>715</v>
      </c>
      <c r="F163" s="90" t="s">
        <v>1657</v>
      </c>
      <c r="G163" s="103" t="s">
        <v>2734</v>
      </c>
      <c r="H163" s="90" t="s">
        <v>228</v>
      </c>
      <c r="I163" s="84" t="s">
        <v>469</v>
      </c>
      <c r="J163" s="90" t="s">
        <v>1755</v>
      </c>
      <c r="K163" s="83" t="s">
        <v>2192</v>
      </c>
      <c r="L163" s="82"/>
      <c r="M163" s="90">
        <v>1</v>
      </c>
      <c r="N163" s="90"/>
      <c r="O163" s="90">
        <f t="shared" si="20"/>
        <v>1</v>
      </c>
      <c r="P163" s="90"/>
      <c r="Q163" s="90">
        <f t="shared" si="20"/>
        <v>1</v>
      </c>
      <c r="R163" s="90"/>
      <c r="S163" s="90">
        <f t="shared" si="21"/>
        <v>1</v>
      </c>
      <c r="T163" s="90"/>
      <c r="U163" s="90">
        <f t="shared" si="21"/>
        <v>1</v>
      </c>
      <c r="V163" s="90"/>
      <c r="W163" s="90">
        <f t="shared" si="21"/>
        <v>1</v>
      </c>
      <c r="X163" s="90"/>
      <c r="Y163" s="90">
        <f t="shared" si="21"/>
        <v>1</v>
      </c>
      <c r="Z163" s="90"/>
      <c r="AA163" s="90">
        <f t="shared" si="22"/>
        <v>1</v>
      </c>
      <c r="AB163" s="90"/>
      <c r="AC163" s="90">
        <f t="shared" si="22"/>
        <v>1</v>
      </c>
      <c r="AD163" s="90"/>
      <c r="AE163" s="90">
        <f t="shared" si="22"/>
        <v>1</v>
      </c>
      <c r="AF163" s="90"/>
      <c r="AG163" s="90">
        <f t="shared" si="22"/>
        <v>1</v>
      </c>
      <c r="AH163" s="90"/>
      <c r="AI163" s="90">
        <f t="shared" si="22"/>
        <v>1</v>
      </c>
      <c r="AJ163" s="90"/>
      <c r="AK163" s="90">
        <f t="shared" si="23"/>
        <v>1</v>
      </c>
    </row>
    <row r="164" spans="1:37" x14ac:dyDescent="0.2">
      <c r="A164" s="84" t="s">
        <v>461</v>
      </c>
      <c r="B164" s="90" t="s">
        <v>999</v>
      </c>
      <c r="C164" s="84" t="s">
        <v>801</v>
      </c>
      <c r="D164" s="90" t="s">
        <v>1908</v>
      </c>
      <c r="E164" s="84" t="s">
        <v>1302</v>
      </c>
      <c r="F164" s="90" t="s">
        <v>656</v>
      </c>
      <c r="G164" s="103" t="s">
        <v>2000</v>
      </c>
      <c r="H164" s="90" t="s">
        <v>418</v>
      </c>
      <c r="I164" s="84" t="s">
        <v>642</v>
      </c>
      <c r="J164" s="90" t="s">
        <v>1748</v>
      </c>
      <c r="K164" s="83" t="s">
        <v>2135</v>
      </c>
      <c r="L164" s="82"/>
      <c r="M164" s="90">
        <v>1</v>
      </c>
      <c r="N164" s="90"/>
      <c r="O164" s="90">
        <f t="shared" si="20"/>
        <v>1</v>
      </c>
      <c r="P164" s="90"/>
      <c r="Q164" s="90">
        <f t="shared" si="20"/>
        <v>1</v>
      </c>
      <c r="R164" s="90"/>
      <c r="S164" s="90">
        <f t="shared" si="21"/>
        <v>1</v>
      </c>
      <c r="T164" s="90"/>
      <c r="U164" s="90">
        <f t="shared" si="21"/>
        <v>1</v>
      </c>
      <c r="V164" s="90"/>
      <c r="W164" s="90">
        <f t="shared" si="21"/>
        <v>1</v>
      </c>
      <c r="X164" s="90"/>
      <c r="Y164" s="90">
        <f t="shared" si="21"/>
        <v>1</v>
      </c>
      <c r="Z164" s="90"/>
      <c r="AA164" s="90">
        <f t="shared" si="22"/>
        <v>1</v>
      </c>
      <c r="AB164" s="90"/>
      <c r="AC164" s="90">
        <f t="shared" si="22"/>
        <v>1</v>
      </c>
      <c r="AD164" s="90"/>
      <c r="AE164" s="90">
        <f t="shared" si="22"/>
        <v>1</v>
      </c>
      <c r="AF164" s="90"/>
      <c r="AG164" s="90">
        <f t="shared" si="22"/>
        <v>1</v>
      </c>
      <c r="AH164" s="90"/>
      <c r="AI164" s="90">
        <f t="shared" si="22"/>
        <v>1</v>
      </c>
      <c r="AJ164" s="90"/>
      <c r="AK164" s="90">
        <f t="shared" si="23"/>
        <v>1</v>
      </c>
    </row>
    <row r="165" spans="1:37" x14ac:dyDescent="0.2">
      <c r="A165" s="84" t="s">
        <v>461</v>
      </c>
      <c r="B165" s="90" t="s">
        <v>999</v>
      </c>
      <c r="C165" s="84" t="s">
        <v>716</v>
      </c>
      <c r="D165" s="90" t="s">
        <v>1683</v>
      </c>
      <c r="E165" s="84" t="s">
        <v>363</v>
      </c>
      <c r="F165" s="90" t="s">
        <v>959</v>
      </c>
      <c r="G165" s="103" t="s">
        <v>2735</v>
      </c>
      <c r="H165" s="90" t="s">
        <v>310</v>
      </c>
      <c r="I165" s="84" t="s">
        <v>469</v>
      </c>
      <c r="J165" s="90" t="s">
        <v>1755</v>
      </c>
      <c r="K165" s="83" t="s">
        <v>2192</v>
      </c>
      <c r="L165" s="82"/>
      <c r="M165" s="90">
        <v>1</v>
      </c>
      <c r="N165" s="90"/>
      <c r="O165" s="90">
        <f t="shared" si="20"/>
        <v>1</v>
      </c>
      <c r="P165" s="90"/>
      <c r="Q165" s="90">
        <f t="shared" si="20"/>
        <v>1</v>
      </c>
      <c r="R165" s="90"/>
      <c r="S165" s="90">
        <f t="shared" si="21"/>
        <v>1</v>
      </c>
      <c r="T165" s="90"/>
      <c r="U165" s="90">
        <f t="shared" si="21"/>
        <v>1</v>
      </c>
      <c r="V165" s="90"/>
      <c r="W165" s="90">
        <f t="shared" si="21"/>
        <v>1</v>
      </c>
      <c r="X165" s="90"/>
      <c r="Y165" s="90">
        <f t="shared" si="21"/>
        <v>1</v>
      </c>
      <c r="Z165" s="90"/>
      <c r="AA165" s="90">
        <f t="shared" si="22"/>
        <v>1</v>
      </c>
      <c r="AB165" s="90"/>
      <c r="AC165" s="90">
        <f t="shared" si="22"/>
        <v>1</v>
      </c>
      <c r="AD165" s="90"/>
      <c r="AE165" s="90">
        <f t="shared" si="22"/>
        <v>1</v>
      </c>
      <c r="AF165" s="90"/>
      <c r="AG165" s="90">
        <f t="shared" si="22"/>
        <v>1</v>
      </c>
      <c r="AH165" s="90"/>
      <c r="AI165" s="90">
        <f t="shared" si="22"/>
        <v>1</v>
      </c>
      <c r="AJ165" s="90"/>
      <c r="AK165" s="90">
        <f t="shared" si="23"/>
        <v>1</v>
      </c>
    </row>
    <row r="166" spans="1:37" x14ac:dyDescent="0.2">
      <c r="A166" s="84" t="s">
        <v>461</v>
      </c>
      <c r="B166" s="90" t="s">
        <v>999</v>
      </c>
      <c r="C166" s="84" t="s">
        <v>300</v>
      </c>
      <c r="D166" s="90" t="s">
        <v>309</v>
      </c>
      <c r="E166" s="84" t="s">
        <v>1305</v>
      </c>
      <c r="F166" s="90" t="s">
        <v>1645</v>
      </c>
      <c r="G166" s="103" t="s">
        <v>2370</v>
      </c>
      <c r="H166" s="90" t="s">
        <v>1085</v>
      </c>
      <c r="I166" s="84" t="s">
        <v>834</v>
      </c>
      <c r="J166" s="90" t="s">
        <v>473</v>
      </c>
      <c r="K166" s="83" t="s">
        <v>1166</v>
      </c>
      <c r="L166" s="82"/>
      <c r="M166" s="90">
        <v>2</v>
      </c>
      <c r="N166" s="90"/>
      <c r="O166" s="90">
        <f t="shared" si="20"/>
        <v>2</v>
      </c>
      <c r="P166" s="90"/>
      <c r="Q166" s="90">
        <f t="shared" si="20"/>
        <v>2</v>
      </c>
      <c r="R166" s="90"/>
      <c r="S166" s="90">
        <f t="shared" si="21"/>
        <v>2</v>
      </c>
      <c r="T166" s="90"/>
      <c r="U166" s="90">
        <f t="shared" si="21"/>
        <v>2</v>
      </c>
      <c r="V166" s="90"/>
      <c r="W166" s="90">
        <f t="shared" si="21"/>
        <v>2</v>
      </c>
      <c r="X166" s="90"/>
      <c r="Y166" s="90">
        <f t="shared" si="21"/>
        <v>2</v>
      </c>
      <c r="Z166" s="90"/>
      <c r="AA166" s="90">
        <f t="shared" si="22"/>
        <v>2</v>
      </c>
      <c r="AB166" s="90"/>
      <c r="AC166" s="90">
        <f t="shared" si="22"/>
        <v>2</v>
      </c>
      <c r="AD166" s="90"/>
      <c r="AE166" s="90">
        <f t="shared" si="22"/>
        <v>2</v>
      </c>
      <c r="AF166" s="90"/>
      <c r="AG166" s="90">
        <f t="shared" si="22"/>
        <v>2</v>
      </c>
      <c r="AH166" s="90"/>
      <c r="AI166" s="90">
        <f t="shared" si="22"/>
        <v>2</v>
      </c>
      <c r="AJ166" s="90"/>
      <c r="AK166" s="90">
        <f t="shared" si="23"/>
        <v>2</v>
      </c>
    </row>
    <row r="167" spans="1:37" x14ac:dyDescent="0.2">
      <c r="A167" s="84" t="s">
        <v>461</v>
      </c>
      <c r="B167" s="90" t="s">
        <v>999</v>
      </c>
      <c r="C167" s="84" t="s">
        <v>719</v>
      </c>
      <c r="D167" s="90" t="s">
        <v>1909</v>
      </c>
      <c r="E167" s="84" t="s">
        <v>480</v>
      </c>
      <c r="F167" s="90" t="s">
        <v>1102</v>
      </c>
      <c r="G167" s="103" t="s">
        <v>2736</v>
      </c>
      <c r="H167" s="90" t="s">
        <v>312</v>
      </c>
      <c r="I167" s="84" t="s">
        <v>469</v>
      </c>
      <c r="J167" s="90" t="s">
        <v>1755</v>
      </c>
      <c r="K167" s="83" t="s">
        <v>2192</v>
      </c>
      <c r="L167" s="82"/>
      <c r="M167" s="90">
        <v>0</v>
      </c>
      <c r="N167" s="90"/>
      <c r="O167" s="90">
        <f t="shared" si="20"/>
        <v>0</v>
      </c>
      <c r="P167" s="90"/>
      <c r="Q167" s="90">
        <f t="shared" si="20"/>
        <v>0</v>
      </c>
      <c r="R167" s="90"/>
      <c r="S167" s="90">
        <f t="shared" si="21"/>
        <v>0</v>
      </c>
      <c r="T167" s="90"/>
      <c r="U167" s="90">
        <f t="shared" si="21"/>
        <v>0</v>
      </c>
      <c r="V167" s="90"/>
      <c r="W167" s="90">
        <f t="shared" si="21"/>
        <v>0</v>
      </c>
      <c r="X167" s="90"/>
      <c r="Y167" s="90">
        <f t="shared" si="21"/>
        <v>0</v>
      </c>
      <c r="Z167" s="90"/>
      <c r="AA167" s="90">
        <f t="shared" si="22"/>
        <v>0</v>
      </c>
      <c r="AB167" s="90"/>
      <c r="AC167" s="90">
        <f t="shared" si="22"/>
        <v>0</v>
      </c>
      <c r="AD167" s="90"/>
      <c r="AE167" s="90">
        <f t="shared" si="22"/>
        <v>0</v>
      </c>
      <c r="AF167" s="90"/>
      <c r="AG167" s="90">
        <f t="shared" si="22"/>
        <v>0</v>
      </c>
      <c r="AH167" s="90"/>
      <c r="AI167" s="90">
        <f t="shared" si="22"/>
        <v>0</v>
      </c>
      <c r="AJ167" s="90"/>
      <c r="AK167" s="90">
        <f t="shared" si="23"/>
        <v>0</v>
      </c>
    </row>
    <row r="168" spans="1:37" x14ac:dyDescent="0.2">
      <c r="A168" s="84" t="s">
        <v>461</v>
      </c>
      <c r="B168" s="90" t="s">
        <v>999</v>
      </c>
      <c r="C168" s="84" t="s">
        <v>725</v>
      </c>
      <c r="D168" s="90" t="s">
        <v>1910</v>
      </c>
      <c r="E168" s="84" t="s">
        <v>682</v>
      </c>
      <c r="F168" s="90" t="s">
        <v>1474</v>
      </c>
      <c r="G168" s="103" t="s">
        <v>2738</v>
      </c>
      <c r="H168" s="90" t="s">
        <v>315</v>
      </c>
      <c r="I168" s="84" t="s">
        <v>469</v>
      </c>
      <c r="J168" s="90" t="s">
        <v>1755</v>
      </c>
      <c r="K168" s="83" t="s">
        <v>2192</v>
      </c>
      <c r="L168" s="82"/>
      <c r="M168" s="90">
        <v>1</v>
      </c>
      <c r="N168" s="90"/>
      <c r="O168" s="90">
        <f t="shared" si="20"/>
        <v>1</v>
      </c>
      <c r="P168" s="90"/>
      <c r="Q168" s="90">
        <f t="shared" si="20"/>
        <v>1</v>
      </c>
      <c r="R168" s="90"/>
      <c r="S168" s="90">
        <f t="shared" si="21"/>
        <v>1</v>
      </c>
      <c r="T168" s="90"/>
      <c r="U168" s="90">
        <f t="shared" si="21"/>
        <v>1</v>
      </c>
      <c r="V168" s="90"/>
      <c r="W168" s="90">
        <f t="shared" si="21"/>
        <v>1</v>
      </c>
      <c r="X168" s="90"/>
      <c r="Y168" s="90">
        <f t="shared" si="21"/>
        <v>1</v>
      </c>
      <c r="Z168" s="90"/>
      <c r="AA168" s="90">
        <f t="shared" si="22"/>
        <v>1</v>
      </c>
      <c r="AB168" s="90"/>
      <c r="AC168" s="90">
        <f t="shared" si="22"/>
        <v>1</v>
      </c>
      <c r="AD168" s="90"/>
      <c r="AE168" s="90">
        <f t="shared" si="22"/>
        <v>1</v>
      </c>
      <c r="AF168" s="90"/>
      <c r="AG168" s="90">
        <f t="shared" si="22"/>
        <v>1</v>
      </c>
      <c r="AH168" s="90"/>
      <c r="AI168" s="90">
        <f t="shared" si="22"/>
        <v>1</v>
      </c>
      <c r="AJ168" s="90"/>
      <c r="AK168" s="90">
        <f t="shared" si="23"/>
        <v>1</v>
      </c>
    </row>
    <row r="169" spans="1:37" x14ac:dyDescent="0.2">
      <c r="A169" s="84" t="s">
        <v>461</v>
      </c>
      <c r="B169" s="90" t="s">
        <v>999</v>
      </c>
      <c r="C169" s="84" t="s">
        <v>726</v>
      </c>
      <c r="D169" s="90" t="s">
        <v>1516</v>
      </c>
      <c r="E169" s="84" t="s">
        <v>682</v>
      </c>
      <c r="F169" s="90" t="s">
        <v>1474</v>
      </c>
      <c r="G169" s="103" t="s">
        <v>1045</v>
      </c>
      <c r="H169" s="90" t="s">
        <v>319</v>
      </c>
      <c r="I169" s="84" t="s">
        <v>469</v>
      </c>
      <c r="J169" s="90" t="s">
        <v>1755</v>
      </c>
      <c r="K169" s="83" t="s">
        <v>2192</v>
      </c>
      <c r="L169" s="82"/>
      <c r="M169" s="90">
        <v>1</v>
      </c>
      <c r="N169" s="90"/>
      <c r="O169" s="90">
        <f t="shared" si="20"/>
        <v>1</v>
      </c>
      <c r="P169" s="90"/>
      <c r="Q169" s="90">
        <f t="shared" si="20"/>
        <v>1</v>
      </c>
      <c r="R169" s="90"/>
      <c r="S169" s="90">
        <f t="shared" si="21"/>
        <v>1</v>
      </c>
      <c r="T169" s="90"/>
      <c r="U169" s="90">
        <f t="shared" si="21"/>
        <v>1</v>
      </c>
      <c r="V169" s="90"/>
      <c r="W169" s="90">
        <f t="shared" si="21"/>
        <v>1</v>
      </c>
      <c r="X169" s="90"/>
      <c r="Y169" s="90">
        <f t="shared" si="21"/>
        <v>1</v>
      </c>
      <c r="Z169" s="90"/>
      <c r="AA169" s="90">
        <f t="shared" si="22"/>
        <v>1</v>
      </c>
      <c r="AB169" s="90"/>
      <c r="AC169" s="90">
        <f t="shared" si="22"/>
        <v>1</v>
      </c>
      <c r="AD169" s="90"/>
      <c r="AE169" s="90">
        <f t="shared" si="22"/>
        <v>1</v>
      </c>
      <c r="AF169" s="90"/>
      <c r="AG169" s="90">
        <f t="shared" si="22"/>
        <v>1</v>
      </c>
      <c r="AH169" s="90"/>
      <c r="AI169" s="90">
        <f t="shared" si="22"/>
        <v>1</v>
      </c>
      <c r="AJ169" s="90"/>
      <c r="AK169" s="90">
        <f t="shared" si="23"/>
        <v>1</v>
      </c>
    </row>
    <row r="170" spans="1:37" x14ac:dyDescent="0.2">
      <c r="A170" s="84" t="s">
        <v>461</v>
      </c>
      <c r="B170" s="90" t="s">
        <v>999</v>
      </c>
      <c r="C170" s="84" t="s">
        <v>728</v>
      </c>
      <c r="D170" s="90" t="s">
        <v>1911</v>
      </c>
      <c r="E170" s="84" t="s">
        <v>682</v>
      </c>
      <c r="F170" s="90" t="s">
        <v>1474</v>
      </c>
      <c r="G170" s="103" t="s">
        <v>2545</v>
      </c>
      <c r="H170" s="90" t="s">
        <v>323</v>
      </c>
      <c r="I170" s="84" t="s">
        <v>469</v>
      </c>
      <c r="J170" s="90" t="s">
        <v>1755</v>
      </c>
      <c r="K170" s="83" t="s">
        <v>2192</v>
      </c>
      <c r="L170" s="82"/>
      <c r="M170" s="90">
        <v>5</v>
      </c>
      <c r="N170" s="90"/>
      <c r="O170" s="90">
        <f t="shared" si="20"/>
        <v>5</v>
      </c>
      <c r="P170" s="90"/>
      <c r="Q170" s="90">
        <f t="shared" si="20"/>
        <v>5</v>
      </c>
      <c r="R170" s="90"/>
      <c r="S170" s="90">
        <f t="shared" si="21"/>
        <v>5</v>
      </c>
      <c r="T170" s="90"/>
      <c r="U170" s="90">
        <f t="shared" si="21"/>
        <v>5</v>
      </c>
      <c r="V170" s="90"/>
      <c r="W170" s="90">
        <f t="shared" si="21"/>
        <v>5</v>
      </c>
      <c r="X170" s="90"/>
      <c r="Y170" s="90">
        <f t="shared" si="21"/>
        <v>5</v>
      </c>
      <c r="Z170" s="90"/>
      <c r="AA170" s="90">
        <f t="shared" si="22"/>
        <v>5</v>
      </c>
      <c r="AB170" s="90"/>
      <c r="AC170" s="90">
        <f t="shared" si="22"/>
        <v>5</v>
      </c>
      <c r="AD170" s="90"/>
      <c r="AE170" s="90">
        <f t="shared" si="22"/>
        <v>5</v>
      </c>
      <c r="AF170" s="90"/>
      <c r="AG170" s="90">
        <f t="shared" si="22"/>
        <v>5</v>
      </c>
      <c r="AH170" s="90"/>
      <c r="AI170" s="90">
        <f t="shared" si="22"/>
        <v>5</v>
      </c>
      <c r="AJ170" s="90"/>
      <c r="AK170" s="90">
        <f t="shared" si="23"/>
        <v>5</v>
      </c>
    </row>
    <row r="171" spans="1:37" x14ac:dyDescent="0.2">
      <c r="A171" s="84" t="s">
        <v>461</v>
      </c>
      <c r="B171" s="90" t="s">
        <v>999</v>
      </c>
      <c r="C171" s="84" t="s">
        <v>1092</v>
      </c>
      <c r="D171" s="90" t="s">
        <v>1912</v>
      </c>
      <c r="E171" s="84" t="s">
        <v>682</v>
      </c>
      <c r="F171" s="90" t="s">
        <v>1474</v>
      </c>
      <c r="G171" s="103" t="s">
        <v>1069</v>
      </c>
      <c r="H171" s="90" t="s">
        <v>610</v>
      </c>
      <c r="I171" s="84" t="s">
        <v>834</v>
      </c>
      <c r="J171" s="90" t="s">
        <v>473</v>
      </c>
      <c r="K171" s="83" t="s">
        <v>1166</v>
      </c>
      <c r="L171" s="82" t="s">
        <v>821</v>
      </c>
      <c r="M171" s="90">
        <v>0</v>
      </c>
      <c r="N171" s="90"/>
      <c r="O171" s="90">
        <f t="shared" si="20"/>
        <v>0</v>
      </c>
      <c r="P171" s="90"/>
      <c r="Q171" s="90">
        <f t="shared" si="20"/>
        <v>0</v>
      </c>
      <c r="R171" s="90"/>
      <c r="S171" s="90">
        <f t="shared" si="21"/>
        <v>0</v>
      </c>
      <c r="T171" s="90"/>
      <c r="U171" s="90">
        <f t="shared" si="21"/>
        <v>0</v>
      </c>
      <c r="V171" s="90"/>
      <c r="W171" s="90">
        <f t="shared" si="21"/>
        <v>0</v>
      </c>
      <c r="X171" s="90"/>
      <c r="Y171" s="90">
        <f t="shared" si="21"/>
        <v>0</v>
      </c>
      <c r="Z171" s="90"/>
      <c r="AA171" s="90">
        <f t="shared" si="22"/>
        <v>0</v>
      </c>
      <c r="AB171" s="90"/>
      <c r="AC171" s="90">
        <f t="shared" si="22"/>
        <v>0</v>
      </c>
      <c r="AD171" s="90"/>
      <c r="AE171" s="90">
        <f t="shared" si="22"/>
        <v>0</v>
      </c>
      <c r="AF171" s="90"/>
      <c r="AG171" s="90">
        <f t="shared" si="22"/>
        <v>0</v>
      </c>
      <c r="AH171" s="90"/>
      <c r="AI171" s="90">
        <f t="shared" si="22"/>
        <v>0</v>
      </c>
      <c r="AJ171" s="90"/>
      <c r="AK171" s="90">
        <f t="shared" si="23"/>
        <v>0</v>
      </c>
    </row>
    <row r="172" spans="1:37" x14ac:dyDescent="0.2">
      <c r="A172" s="84" t="s">
        <v>461</v>
      </c>
      <c r="B172" s="90" t="s">
        <v>999</v>
      </c>
      <c r="C172" s="84" t="s">
        <v>729</v>
      </c>
      <c r="D172" s="90" t="s">
        <v>1913</v>
      </c>
      <c r="E172" s="84" t="s">
        <v>682</v>
      </c>
      <c r="F172" s="90" t="s">
        <v>1474</v>
      </c>
      <c r="G172" s="103" t="s">
        <v>2739</v>
      </c>
      <c r="H172" s="90" t="s">
        <v>325</v>
      </c>
      <c r="I172" s="84" t="s">
        <v>469</v>
      </c>
      <c r="J172" s="90" t="s">
        <v>1755</v>
      </c>
      <c r="K172" s="83" t="s">
        <v>2192</v>
      </c>
      <c r="L172" s="82"/>
      <c r="M172" s="90">
        <v>6</v>
      </c>
      <c r="N172" s="90"/>
      <c r="O172" s="90">
        <f t="shared" si="20"/>
        <v>6</v>
      </c>
      <c r="P172" s="90"/>
      <c r="Q172" s="90">
        <f t="shared" si="20"/>
        <v>6</v>
      </c>
      <c r="R172" s="90"/>
      <c r="S172" s="90">
        <f t="shared" si="21"/>
        <v>6</v>
      </c>
      <c r="T172" s="90"/>
      <c r="U172" s="90">
        <f t="shared" si="21"/>
        <v>6</v>
      </c>
      <c r="V172" s="90"/>
      <c r="W172" s="90">
        <f t="shared" si="21"/>
        <v>6</v>
      </c>
      <c r="X172" s="90"/>
      <c r="Y172" s="90">
        <f t="shared" si="21"/>
        <v>6</v>
      </c>
      <c r="Z172" s="90"/>
      <c r="AA172" s="90">
        <f t="shared" si="22"/>
        <v>6</v>
      </c>
      <c r="AB172" s="90"/>
      <c r="AC172" s="90">
        <f t="shared" si="22"/>
        <v>6</v>
      </c>
      <c r="AD172" s="90"/>
      <c r="AE172" s="90">
        <f t="shared" si="22"/>
        <v>6</v>
      </c>
      <c r="AF172" s="90"/>
      <c r="AG172" s="90">
        <f t="shared" si="22"/>
        <v>6</v>
      </c>
      <c r="AH172" s="90"/>
      <c r="AI172" s="90">
        <f t="shared" si="22"/>
        <v>6</v>
      </c>
      <c r="AJ172" s="90"/>
      <c r="AK172" s="90">
        <f t="shared" si="23"/>
        <v>6</v>
      </c>
    </row>
    <row r="173" spans="1:37" x14ac:dyDescent="0.2">
      <c r="A173" s="84" t="s">
        <v>461</v>
      </c>
      <c r="B173" s="90" t="s">
        <v>999</v>
      </c>
      <c r="C173" s="84" t="s">
        <v>436</v>
      </c>
      <c r="D173" s="90" t="s">
        <v>1916</v>
      </c>
      <c r="E173" s="84" t="s">
        <v>682</v>
      </c>
      <c r="F173" s="90" t="s">
        <v>1474</v>
      </c>
      <c r="G173" s="103" t="s">
        <v>2740</v>
      </c>
      <c r="H173" s="90" t="s">
        <v>197</v>
      </c>
      <c r="I173" s="84" t="s">
        <v>469</v>
      </c>
      <c r="J173" s="90" t="s">
        <v>1755</v>
      </c>
      <c r="K173" s="83" t="s">
        <v>2192</v>
      </c>
      <c r="L173" s="82"/>
      <c r="M173" s="90">
        <v>1</v>
      </c>
      <c r="N173" s="90"/>
      <c r="O173" s="90">
        <f t="shared" si="20"/>
        <v>1</v>
      </c>
      <c r="P173" s="90"/>
      <c r="Q173" s="90">
        <f t="shared" si="20"/>
        <v>1</v>
      </c>
      <c r="R173" s="90"/>
      <c r="S173" s="90">
        <f t="shared" si="21"/>
        <v>1</v>
      </c>
      <c r="T173" s="90"/>
      <c r="U173" s="90">
        <f t="shared" si="21"/>
        <v>1</v>
      </c>
      <c r="V173" s="90"/>
      <c r="W173" s="90">
        <f t="shared" si="21"/>
        <v>1</v>
      </c>
      <c r="X173" s="90"/>
      <c r="Y173" s="90">
        <f t="shared" si="21"/>
        <v>1</v>
      </c>
      <c r="Z173" s="90"/>
      <c r="AA173" s="90">
        <f t="shared" si="22"/>
        <v>1</v>
      </c>
      <c r="AB173" s="90"/>
      <c r="AC173" s="90">
        <f t="shared" si="22"/>
        <v>1</v>
      </c>
      <c r="AD173" s="90"/>
      <c r="AE173" s="90">
        <f t="shared" si="22"/>
        <v>1</v>
      </c>
      <c r="AF173" s="90"/>
      <c r="AG173" s="90">
        <f t="shared" si="22"/>
        <v>1</v>
      </c>
      <c r="AH173" s="90"/>
      <c r="AI173" s="90">
        <f t="shared" si="22"/>
        <v>1</v>
      </c>
      <c r="AJ173" s="90"/>
      <c r="AK173" s="90">
        <f t="shared" si="23"/>
        <v>1</v>
      </c>
    </row>
    <row r="174" spans="1:37" x14ac:dyDescent="0.2">
      <c r="A174" s="84" t="s">
        <v>461</v>
      </c>
      <c r="B174" s="90" t="s">
        <v>999</v>
      </c>
      <c r="C174" s="84" t="s">
        <v>338</v>
      </c>
      <c r="D174" s="90" t="s">
        <v>1919</v>
      </c>
      <c r="E174" s="84" t="s">
        <v>682</v>
      </c>
      <c r="F174" s="90" t="s">
        <v>1474</v>
      </c>
      <c r="G174" s="103" t="s">
        <v>2741</v>
      </c>
      <c r="H174" s="90" t="s">
        <v>258</v>
      </c>
      <c r="I174" s="84" t="s">
        <v>469</v>
      </c>
      <c r="J174" s="90" t="s">
        <v>1755</v>
      </c>
      <c r="K174" s="83" t="s">
        <v>2192</v>
      </c>
      <c r="L174" s="82"/>
      <c r="M174" s="90">
        <v>1</v>
      </c>
      <c r="N174" s="90"/>
      <c r="O174" s="90">
        <f t="shared" si="20"/>
        <v>1</v>
      </c>
      <c r="P174" s="90"/>
      <c r="Q174" s="90">
        <f t="shared" si="20"/>
        <v>1</v>
      </c>
      <c r="R174" s="90"/>
      <c r="S174" s="90">
        <f t="shared" si="21"/>
        <v>1</v>
      </c>
      <c r="T174" s="90"/>
      <c r="U174" s="90">
        <f t="shared" si="21"/>
        <v>1</v>
      </c>
      <c r="V174" s="90"/>
      <c r="W174" s="90">
        <f t="shared" si="21"/>
        <v>1</v>
      </c>
      <c r="X174" s="90"/>
      <c r="Y174" s="90">
        <f t="shared" si="21"/>
        <v>1</v>
      </c>
      <c r="Z174" s="90"/>
      <c r="AA174" s="90">
        <f t="shared" si="22"/>
        <v>1</v>
      </c>
      <c r="AB174" s="90"/>
      <c r="AC174" s="90">
        <f t="shared" si="22"/>
        <v>1</v>
      </c>
      <c r="AD174" s="90"/>
      <c r="AE174" s="90">
        <f t="shared" si="22"/>
        <v>1</v>
      </c>
      <c r="AF174" s="90"/>
      <c r="AG174" s="90">
        <f t="shared" si="22"/>
        <v>1</v>
      </c>
      <c r="AH174" s="90"/>
      <c r="AI174" s="90">
        <f t="shared" si="22"/>
        <v>1</v>
      </c>
      <c r="AJ174" s="90"/>
      <c r="AK174" s="90">
        <f t="shared" si="23"/>
        <v>1</v>
      </c>
    </row>
    <row r="175" spans="1:37" x14ac:dyDescent="0.2">
      <c r="A175" s="84" t="s">
        <v>461</v>
      </c>
      <c r="B175" s="90" t="s">
        <v>999</v>
      </c>
      <c r="C175" s="84" t="s">
        <v>731</v>
      </c>
      <c r="D175" s="90" t="s">
        <v>1853</v>
      </c>
      <c r="E175" s="84" t="s">
        <v>682</v>
      </c>
      <c r="F175" s="90" t="s">
        <v>1474</v>
      </c>
      <c r="G175" s="103" t="s">
        <v>2742</v>
      </c>
      <c r="H175" s="90" t="s">
        <v>265</v>
      </c>
      <c r="I175" s="84" t="s">
        <v>469</v>
      </c>
      <c r="J175" s="90" t="s">
        <v>1755</v>
      </c>
      <c r="K175" s="83" t="s">
        <v>2192</v>
      </c>
      <c r="L175" s="82"/>
      <c r="M175" s="90">
        <v>10</v>
      </c>
      <c r="N175" s="90"/>
      <c r="O175" s="90">
        <f t="shared" si="20"/>
        <v>10</v>
      </c>
      <c r="P175" s="90"/>
      <c r="Q175" s="90">
        <f t="shared" si="20"/>
        <v>10</v>
      </c>
      <c r="R175" s="90"/>
      <c r="S175" s="90">
        <f t="shared" si="21"/>
        <v>10</v>
      </c>
      <c r="T175" s="90"/>
      <c r="U175" s="90">
        <f t="shared" si="21"/>
        <v>10</v>
      </c>
      <c r="V175" s="90"/>
      <c r="W175" s="90">
        <f t="shared" si="21"/>
        <v>10</v>
      </c>
      <c r="X175" s="90"/>
      <c r="Y175" s="90">
        <f t="shared" si="21"/>
        <v>10</v>
      </c>
      <c r="Z175" s="90"/>
      <c r="AA175" s="90">
        <f t="shared" si="22"/>
        <v>10</v>
      </c>
      <c r="AB175" s="90"/>
      <c r="AC175" s="90">
        <f t="shared" si="22"/>
        <v>10</v>
      </c>
      <c r="AD175" s="90"/>
      <c r="AE175" s="90">
        <f t="shared" si="22"/>
        <v>10</v>
      </c>
      <c r="AF175" s="90"/>
      <c r="AG175" s="90">
        <f t="shared" si="22"/>
        <v>10</v>
      </c>
      <c r="AH175" s="90"/>
      <c r="AI175" s="90">
        <f t="shared" si="22"/>
        <v>10</v>
      </c>
      <c r="AJ175" s="90"/>
      <c r="AK175" s="90">
        <f t="shared" si="23"/>
        <v>10</v>
      </c>
    </row>
    <row r="176" spans="1:37" x14ac:dyDescent="0.2">
      <c r="A176" s="84" t="s">
        <v>461</v>
      </c>
      <c r="B176" s="90" t="s">
        <v>999</v>
      </c>
      <c r="C176" s="84" t="s">
        <v>733</v>
      </c>
      <c r="D176" s="90" t="s">
        <v>1920</v>
      </c>
      <c r="E176" s="84" t="s">
        <v>682</v>
      </c>
      <c r="F176" s="90" t="s">
        <v>1474</v>
      </c>
      <c r="G176" s="103" t="s">
        <v>2743</v>
      </c>
      <c r="H176" s="90" t="s">
        <v>327</v>
      </c>
      <c r="I176" s="84" t="s">
        <v>469</v>
      </c>
      <c r="J176" s="90" t="s">
        <v>1755</v>
      </c>
      <c r="K176" s="83" t="s">
        <v>2192</v>
      </c>
      <c r="L176" s="82"/>
      <c r="M176" s="90">
        <v>1</v>
      </c>
      <c r="N176" s="90"/>
      <c r="O176" s="90">
        <f t="shared" si="20"/>
        <v>1</v>
      </c>
      <c r="P176" s="90"/>
      <c r="Q176" s="90">
        <f t="shared" si="20"/>
        <v>1</v>
      </c>
      <c r="R176" s="90"/>
      <c r="S176" s="90">
        <f t="shared" si="21"/>
        <v>1</v>
      </c>
      <c r="T176" s="90"/>
      <c r="U176" s="90">
        <f t="shared" si="21"/>
        <v>1</v>
      </c>
      <c r="V176" s="90"/>
      <c r="W176" s="90">
        <f t="shared" si="21"/>
        <v>1</v>
      </c>
      <c r="X176" s="90"/>
      <c r="Y176" s="90">
        <f t="shared" si="21"/>
        <v>1</v>
      </c>
      <c r="Z176" s="90"/>
      <c r="AA176" s="90">
        <f t="shared" si="22"/>
        <v>1</v>
      </c>
      <c r="AB176" s="90"/>
      <c r="AC176" s="90">
        <f t="shared" si="22"/>
        <v>1</v>
      </c>
      <c r="AD176" s="90"/>
      <c r="AE176" s="90">
        <f t="shared" si="22"/>
        <v>1</v>
      </c>
      <c r="AF176" s="90"/>
      <c r="AG176" s="90">
        <f t="shared" si="22"/>
        <v>1</v>
      </c>
      <c r="AH176" s="90"/>
      <c r="AI176" s="90">
        <f t="shared" si="22"/>
        <v>1</v>
      </c>
      <c r="AJ176" s="90"/>
      <c r="AK176" s="90">
        <f t="shared" si="23"/>
        <v>1</v>
      </c>
    </row>
    <row r="177" spans="1:37" x14ac:dyDescent="0.2">
      <c r="A177" s="84" t="s">
        <v>461</v>
      </c>
      <c r="B177" s="90" t="s">
        <v>999</v>
      </c>
      <c r="C177" s="84" t="s">
        <v>734</v>
      </c>
      <c r="D177" s="90" t="s">
        <v>1922</v>
      </c>
      <c r="E177" s="84" t="s">
        <v>682</v>
      </c>
      <c r="F177" s="90" t="s">
        <v>1474</v>
      </c>
      <c r="G177" s="103" t="s">
        <v>2745</v>
      </c>
      <c r="H177" s="90" t="s">
        <v>164</v>
      </c>
      <c r="I177" s="84" t="s">
        <v>469</v>
      </c>
      <c r="J177" s="90" t="s">
        <v>1755</v>
      </c>
      <c r="K177" s="83" t="s">
        <v>2192</v>
      </c>
      <c r="L177" s="82"/>
      <c r="M177" s="90">
        <v>9</v>
      </c>
      <c r="N177" s="90"/>
      <c r="O177" s="90">
        <f t="shared" si="20"/>
        <v>9</v>
      </c>
      <c r="P177" s="90"/>
      <c r="Q177" s="90">
        <f t="shared" si="20"/>
        <v>9</v>
      </c>
      <c r="R177" s="90"/>
      <c r="S177" s="90">
        <f t="shared" si="21"/>
        <v>9</v>
      </c>
      <c r="T177" s="90"/>
      <c r="U177" s="90">
        <f t="shared" si="21"/>
        <v>9</v>
      </c>
      <c r="V177" s="90"/>
      <c r="W177" s="90">
        <f t="shared" si="21"/>
        <v>9</v>
      </c>
      <c r="X177" s="90"/>
      <c r="Y177" s="90">
        <f t="shared" si="21"/>
        <v>9</v>
      </c>
      <c r="Z177" s="90"/>
      <c r="AA177" s="90">
        <f t="shared" si="22"/>
        <v>9</v>
      </c>
      <c r="AB177" s="90"/>
      <c r="AC177" s="90">
        <f t="shared" si="22"/>
        <v>9</v>
      </c>
      <c r="AD177" s="90"/>
      <c r="AE177" s="90">
        <f t="shared" si="22"/>
        <v>9</v>
      </c>
      <c r="AF177" s="90"/>
      <c r="AG177" s="90">
        <f t="shared" si="22"/>
        <v>9</v>
      </c>
      <c r="AH177" s="90"/>
      <c r="AI177" s="90">
        <f t="shared" si="22"/>
        <v>9</v>
      </c>
      <c r="AJ177" s="90"/>
      <c r="AK177" s="90">
        <f t="shared" si="23"/>
        <v>9</v>
      </c>
    </row>
    <row r="178" spans="1:37" x14ac:dyDescent="0.2">
      <c r="A178" s="84" t="s">
        <v>461</v>
      </c>
      <c r="B178" s="90" t="s">
        <v>999</v>
      </c>
      <c r="C178" s="84" t="s">
        <v>737</v>
      </c>
      <c r="D178" s="90" t="s">
        <v>1231</v>
      </c>
      <c r="E178" s="84" t="s">
        <v>682</v>
      </c>
      <c r="F178" s="90" t="s">
        <v>1474</v>
      </c>
      <c r="G178" s="103" t="s">
        <v>2746</v>
      </c>
      <c r="H178" s="90" t="s">
        <v>329</v>
      </c>
      <c r="I178" s="84" t="s">
        <v>469</v>
      </c>
      <c r="J178" s="90" t="s">
        <v>1755</v>
      </c>
      <c r="K178" s="83" t="s">
        <v>2192</v>
      </c>
      <c r="L178" s="82"/>
      <c r="M178" s="90">
        <v>1</v>
      </c>
      <c r="N178" s="90"/>
      <c r="O178" s="90">
        <f t="shared" si="20"/>
        <v>1</v>
      </c>
      <c r="P178" s="90"/>
      <c r="Q178" s="90">
        <f t="shared" si="20"/>
        <v>1</v>
      </c>
      <c r="R178" s="90"/>
      <c r="S178" s="90">
        <f t="shared" si="21"/>
        <v>1</v>
      </c>
      <c r="T178" s="90"/>
      <c r="U178" s="90">
        <f t="shared" si="21"/>
        <v>1</v>
      </c>
      <c r="V178" s="90"/>
      <c r="W178" s="90">
        <f t="shared" si="21"/>
        <v>1</v>
      </c>
      <c r="X178" s="90"/>
      <c r="Y178" s="90">
        <f t="shared" si="21"/>
        <v>1</v>
      </c>
      <c r="Z178" s="90"/>
      <c r="AA178" s="90">
        <f t="shared" si="22"/>
        <v>1</v>
      </c>
      <c r="AB178" s="90"/>
      <c r="AC178" s="90">
        <f t="shared" si="22"/>
        <v>1</v>
      </c>
      <c r="AD178" s="90"/>
      <c r="AE178" s="90">
        <f t="shared" si="22"/>
        <v>1</v>
      </c>
      <c r="AF178" s="90"/>
      <c r="AG178" s="90">
        <f t="shared" si="22"/>
        <v>1</v>
      </c>
      <c r="AH178" s="90"/>
      <c r="AI178" s="90">
        <f t="shared" si="22"/>
        <v>1</v>
      </c>
      <c r="AJ178" s="90"/>
      <c r="AK178" s="90">
        <f t="shared" si="23"/>
        <v>1</v>
      </c>
    </row>
    <row r="179" spans="1:37" x14ac:dyDescent="0.2">
      <c r="A179" s="84" t="s">
        <v>461</v>
      </c>
      <c r="B179" s="90" t="s">
        <v>999</v>
      </c>
      <c r="C179" s="84" t="s">
        <v>739</v>
      </c>
      <c r="D179" s="90" t="s">
        <v>1925</v>
      </c>
      <c r="E179" s="84" t="s">
        <v>682</v>
      </c>
      <c r="F179" s="90" t="s">
        <v>1474</v>
      </c>
      <c r="G179" s="103" t="s">
        <v>489</v>
      </c>
      <c r="H179" s="90" t="s">
        <v>334</v>
      </c>
      <c r="I179" s="84" t="s">
        <v>469</v>
      </c>
      <c r="J179" s="90" t="s">
        <v>1755</v>
      </c>
      <c r="K179" s="83" t="s">
        <v>2192</v>
      </c>
      <c r="L179" s="82"/>
      <c r="M179" s="90">
        <v>4</v>
      </c>
      <c r="N179" s="90"/>
      <c r="O179" s="90">
        <f t="shared" si="20"/>
        <v>4</v>
      </c>
      <c r="P179" s="90"/>
      <c r="Q179" s="90">
        <f t="shared" si="20"/>
        <v>4</v>
      </c>
      <c r="R179" s="90"/>
      <c r="S179" s="90">
        <f t="shared" si="21"/>
        <v>4</v>
      </c>
      <c r="T179" s="90"/>
      <c r="U179" s="90">
        <f t="shared" si="21"/>
        <v>4</v>
      </c>
      <c r="V179" s="90"/>
      <c r="W179" s="90">
        <f t="shared" si="21"/>
        <v>4</v>
      </c>
      <c r="X179" s="90"/>
      <c r="Y179" s="90">
        <f t="shared" si="21"/>
        <v>4</v>
      </c>
      <c r="Z179" s="90"/>
      <c r="AA179" s="90">
        <f t="shared" si="22"/>
        <v>4</v>
      </c>
      <c r="AB179" s="90"/>
      <c r="AC179" s="90">
        <f t="shared" si="22"/>
        <v>4</v>
      </c>
      <c r="AD179" s="90"/>
      <c r="AE179" s="90">
        <f t="shared" si="22"/>
        <v>4</v>
      </c>
      <c r="AF179" s="90"/>
      <c r="AG179" s="90">
        <f t="shared" si="22"/>
        <v>4</v>
      </c>
      <c r="AH179" s="90"/>
      <c r="AI179" s="90">
        <f t="shared" si="22"/>
        <v>4</v>
      </c>
      <c r="AJ179" s="90"/>
      <c r="AK179" s="90">
        <f t="shared" si="23"/>
        <v>4</v>
      </c>
    </row>
    <row r="180" spans="1:37" x14ac:dyDescent="0.2">
      <c r="A180" s="84" t="s">
        <v>461</v>
      </c>
      <c r="B180" s="90" t="s">
        <v>999</v>
      </c>
      <c r="C180" s="84" t="s">
        <v>740</v>
      </c>
      <c r="D180" s="90" t="s">
        <v>1926</v>
      </c>
      <c r="E180" s="84" t="s">
        <v>682</v>
      </c>
      <c r="F180" s="90" t="s">
        <v>1474</v>
      </c>
      <c r="G180" s="103" t="s">
        <v>2747</v>
      </c>
      <c r="H180" s="90" t="s">
        <v>344</v>
      </c>
      <c r="I180" s="84" t="s">
        <v>469</v>
      </c>
      <c r="J180" s="90" t="s">
        <v>1755</v>
      </c>
      <c r="K180" s="83" t="s">
        <v>2192</v>
      </c>
      <c r="L180" s="82"/>
      <c r="M180" s="90">
        <v>5</v>
      </c>
      <c r="N180" s="90"/>
      <c r="O180" s="90">
        <f t="shared" si="20"/>
        <v>5</v>
      </c>
      <c r="P180" s="90"/>
      <c r="Q180" s="90">
        <f t="shared" si="20"/>
        <v>5</v>
      </c>
      <c r="R180" s="90"/>
      <c r="S180" s="90">
        <f t="shared" si="21"/>
        <v>5</v>
      </c>
      <c r="T180" s="90"/>
      <c r="U180" s="90">
        <f t="shared" si="21"/>
        <v>5</v>
      </c>
      <c r="V180" s="90"/>
      <c r="W180" s="90">
        <f t="shared" si="21"/>
        <v>5</v>
      </c>
      <c r="X180" s="90"/>
      <c r="Y180" s="90">
        <f t="shared" si="21"/>
        <v>5</v>
      </c>
      <c r="Z180" s="90"/>
      <c r="AA180" s="90">
        <f t="shared" si="22"/>
        <v>5</v>
      </c>
      <c r="AB180" s="90"/>
      <c r="AC180" s="90">
        <f t="shared" si="22"/>
        <v>5</v>
      </c>
      <c r="AD180" s="90"/>
      <c r="AE180" s="90">
        <f t="shared" si="22"/>
        <v>5</v>
      </c>
      <c r="AF180" s="90"/>
      <c r="AG180" s="90">
        <f t="shared" si="22"/>
        <v>5</v>
      </c>
      <c r="AH180" s="90"/>
      <c r="AI180" s="90">
        <f t="shared" si="22"/>
        <v>5</v>
      </c>
      <c r="AJ180" s="90"/>
      <c r="AK180" s="90">
        <f t="shared" si="23"/>
        <v>5</v>
      </c>
    </row>
    <row r="181" spans="1:37" x14ac:dyDescent="0.2">
      <c r="A181" s="84" t="s">
        <v>461</v>
      </c>
      <c r="B181" s="90" t="s">
        <v>999</v>
      </c>
      <c r="C181" s="84" t="s">
        <v>574</v>
      </c>
      <c r="D181" s="90" t="s">
        <v>1599</v>
      </c>
      <c r="E181" s="84" t="s">
        <v>682</v>
      </c>
      <c r="F181" s="90" t="s">
        <v>1474</v>
      </c>
      <c r="G181" s="103" t="s">
        <v>32</v>
      </c>
      <c r="H181" s="90" t="s">
        <v>345</v>
      </c>
      <c r="I181" s="84" t="s">
        <v>469</v>
      </c>
      <c r="J181" s="90" t="s">
        <v>1755</v>
      </c>
      <c r="K181" s="83" t="s">
        <v>2192</v>
      </c>
      <c r="L181" s="82"/>
      <c r="M181" s="90">
        <v>8</v>
      </c>
      <c r="N181" s="90"/>
      <c r="O181" s="90">
        <f t="shared" si="20"/>
        <v>8</v>
      </c>
      <c r="P181" s="90"/>
      <c r="Q181" s="90">
        <f t="shared" si="20"/>
        <v>8</v>
      </c>
      <c r="R181" s="90"/>
      <c r="S181" s="90">
        <f t="shared" si="21"/>
        <v>8</v>
      </c>
      <c r="T181" s="90"/>
      <c r="U181" s="90">
        <f t="shared" si="21"/>
        <v>8</v>
      </c>
      <c r="V181" s="90"/>
      <c r="W181" s="90">
        <f t="shared" si="21"/>
        <v>8</v>
      </c>
      <c r="X181" s="90"/>
      <c r="Y181" s="90">
        <f t="shared" si="21"/>
        <v>8</v>
      </c>
      <c r="Z181" s="90"/>
      <c r="AA181" s="90">
        <f t="shared" si="22"/>
        <v>8</v>
      </c>
      <c r="AB181" s="90"/>
      <c r="AC181" s="90">
        <f t="shared" si="22"/>
        <v>8</v>
      </c>
      <c r="AD181" s="90"/>
      <c r="AE181" s="90">
        <f t="shared" si="22"/>
        <v>8</v>
      </c>
      <c r="AF181" s="90"/>
      <c r="AG181" s="90">
        <f t="shared" si="22"/>
        <v>8</v>
      </c>
      <c r="AH181" s="90"/>
      <c r="AI181" s="90">
        <f t="shared" si="22"/>
        <v>8</v>
      </c>
      <c r="AJ181" s="90"/>
      <c r="AK181" s="90">
        <f t="shared" si="23"/>
        <v>8</v>
      </c>
    </row>
    <row r="182" spans="1:37" x14ac:dyDescent="0.2">
      <c r="A182" s="84" t="s">
        <v>461</v>
      </c>
      <c r="B182" s="90" t="s">
        <v>999</v>
      </c>
      <c r="C182" s="84" t="s">
        <v>1189</v>
      </c>
      <c r="D182" s="90" t="s">
        <v>1928</v>
      </c>
      <c r="E182" s="84" t="s">
        <v>682</v>
      </c>
      <c r="F182" s="90" t="s">
        <v>1474</v>
      </c>
      <c r="G182" s="103" t="s">
        <v>145</v>
      </c>
      <c r="H182" s="90" t="s">
        <v>2325</v>
      </c>
      <c r="I182" s="84" t="s">
        <v>834</v>
      </c>
      <c r="J182" s="90" t="s">
        <v>473</v>
      </c>
      <c r="K182" s="83" t="s">
        <v>1166</v>
      </c>
      <c r="L182" s="82" t="s">
        <v>821</v>
      </c>
      <c r="M182" s="90">
        <v>0</v>
      </c>
      <c r="N182" s="90"/>
      <c r="O182" s="90">
        <f t="shared" si="20"/>
        <v>0</v>
      </c>
      <c r="P182" s="90"/>
      <c r="Q182" s="90">
        <f t="shared" si="20"/>
        <v>0</v>
      </c>
      <c r="R182" s="90"/>
      <c r="S182" s="90">
        <f t="shared" si="21"/>
        <v>0</v>
      </c>
      <c r="T182" s="90"/>
      <c r="U182" s="90">
        <f t="shared" si="21"/>
        <v>0</v>
      </c>
      <c r="V182" s="90"/>
      <c r="W182" s="90">
        <f t="shared" si="21"/>
        <v>0</v>
      </c>
      <c r="X182" s="90"/>
      <c r="Y182" s="90">
        <f t="shared" si="21"/>
        <v>0</v>
      </c>
      <c r="Z182" s="90"/>
      <c r="AA182" s="90">
        <f t="shared" si="22"/>
        <v>0</v>
      </c>
      <c r="AB182" s="90"/>
      <c r="AC182" s="90">
        <f t="shared" si="22"/>
        <v>0</v>
      </c>
      <c r="AD182" s="90"/>
      <c r="AE182" s="90">
        <f t="shared" si="22"/>
        <v>0</v>
      </c>
      <c r="AF182" s="90"/>
      <c r="AG182" s="90">
        <f t="shared" si="22"/>
        <v>0</v>
      </c>
      <c r="AH182" s="90"/>
      <c r="AI182" s="90">
        <f t="shared" si="22"/>
        <v>0</v>
      </c>
      <c r="AJ182" s="90"/>
      <c r="AK182" s="90">
        <f t="shared" si="23"/>
        <v>0</v>
      </c>
    </row>
    <row r="183" spans="1:37" x14ac:dyDescent="0.2">
      <c r="A183" s="84" t="s">
        <v>461</v>
      </c>
      <c r="B183" s="90" t="s">
        <v>999</v>
      </c>
      <c r="C183" s="84" t="s">
        <v>21</v>
      </c>
      <c r="D183" s="90" t="s">
        <v>1929</v>
      </c>
      <c r="E183" s="84" t="s">
        <v>682</v>
      </c>
      <c r="F183" s="90" t="s">
        <v>1474</v>
      </c>
      <c r="G183" s="103" t="s">
        <v>2242</v>
      </c>
      <c r="H183" s="90" t="s">
        <v>347</v>
      </c>
      <c r="I183" s="84" t="s">
        <v>469</v>
      </c>
      <c r="J183" s="90" t="s">
        <v>1755</v>
      </c>
      <c r="K183" s="83" t="s">
        <v>2192</v>
      </c>
      <c r="L183" s="82"/>
      <c r="M183" s="90">
        <v>1</v>
      </c>
      <c r="N183" s="90"/>
      <c r="O183" s="90">
        <f t="shared" si="20"/>
        <v>1</v>
      </c>
      <c r="P183" s="90"/>
      <c r="Q183" s="90">
        <f t="shared" si="20"/>
        <v>1</v>
      </c>
      <c r="R183" s="90"/>
      <c r="S183" s="90">
        <f t="shared" si="21"/>
        <v>1</v>
      </c>
      <c r="T183" s="90"/>
      <c r="U183" s="90">
        <f t="shared" si="21"/>
        <v>1</v>
      </c>
      <c r="V183" s="90"/>
      <c r="W183" s="90">
        <f t="shared" si="21"/>
        <v>1</v>
      </c>
      <c r="X183" s="90"/>
      <c r="Y183" s="90">
        <f t="shared" si="21"/>
        <v>1</v>
      </c>
      <c r="Z183" s="90"/>
      <c r="AA183" s="90">
        <f t="shared" si="22"/>
        <v>1</v>
      </c>
      <c r="AB183" s="90"/>
      <c r="AC183" s="90">
        <f t="shared" si="22"/>
        <v>1</v>
      </c>
      <c r="AD183" s="90"/>
      <c r="AE183" s="90">
        <f t="shared" si="22"/>
        <v>1</v>
      </c>
      <c r="AF183" s="90"/>
      <c r="AG183" s="90">
        <f t="shared" si="22"/>
        <v>1</v>
      </c>
      <c r="AH183" s="90"/>
      <c r="AI183" s="90">
        <f t="shared" si="22"/>
        <v>1</v>
      </c>
      <c r="AJ183" s="90"/>
      <c r="AK183" s="90">
        <f t="shared" si="23"/>
        <v>1</v>
      </c>
    </row>
    <row r="184" spans="1:37" x14ac:dyDescent="0.2">
      <c r="A184" s="84" t="s">
        <v>461</v>
      </c>
      <c r="B184" s="90" t="s">
        <v>999</v>
      </c>
      <c r="C184" s="84" t="s">
        <v>540</v>
      </c>
      <c r="D184" s="90" t="s">
        <v>1933</v>
      </c>
      <c r="E184" s="84" t="s">
        <v>682</v>
      </c>
      <c r="F184" s="90" t="s">
        <v>1474</v>
      </c>
      <c r="G184" s="103" t="s">
        <v>169</v>
      </c>
      <c r="H184" s="90" t="s">
        <v>352</v>
      </c>
      <c r="I184" s="84" t="s">
        <v>469</v>
      </c>
      <c r="J184" s="90" t="s">
        <v>1755</v>
      </c>
      <c r="K184" s="83" t="s">
        <v>2192</v>
      </c>
      <c r="L184" s="82"/>
      <c r="M184" s="90">
        <v>1</v>
      </c>
      <c r="N184" s="90"/>
      <c r="O184" s="90">
        <f t="shared" si="20"/>
        <v>1</v>
      </c>
      <c r="P184" s="90"/>
      <c r="Q184" s="90">
        <f t="shared" si="20"/>
        <v>1</v>
      </c>
      <c r="R184" s="90"/>
      <c r="S184" s="90">
        <f t="shared" si="21"/>
        <v>1</v>
      </c>
      <c r="T184" s="90"/>
      <c r="U184" s="90">
        <f t="shared" si="21"/>
        <v>1</v>
      </c>
      <c r="V184" s="90"/>
      <c r="W184" s="90">
        <f t="shared" si="21"/>
        <v>1</v>
      </c>
      <c r="X184" s="90"/>
      <c r="Y184" s="90">
        <f t="shared" si="21"/>
        <v>1</v>
      </c>
      <c r="Z184" s="90"/>
      <c r="AA184" s="90">
        <f t="shared" si="22"/>
        <v>1</v>
      </c>
      <c r="AB184" s="90"/>
      <c r="AC184" s="90">
        <f t="shared" si="22"/>
        <v>1</v>
      </c>
      <c r="AD184" s="90"/>
      <c r="AE184" s="90">
        <f t="shared" si="22"/>
        <v>1</v>
      </c>
      <c r="AF184" s="90"/>
      <c r="AG184" s="90">
        <f t="shared" si="22"/>
        <v>1</v>
      </c>
      <c r="AH184" s="90"/>
      <c r="AI184" s="90">
        <f t="shared" si="22"/>
        <v>1</v>
      </c>
      <c r="AJ184" s="90"/>
      <c r="AK184" s="90">
        <f t="shared" si="23"/>
        <v>1</v>
      </c>
    </row>
    <row r="185" spans="1:37" x14ac:dyDescent="0.2">
      <c r="A185" s="84" t="s">
        <v>461</v>
      </c>
      <c r="B185" s="90" t="s">
        <v>999</v>
      </c>
      <c r="C185" s="84" t="s">
        <v>692</v>
      </c>
      <c r="D185" s="90" t="s">
        <v>191</v>
      </c>
      <c r="E185" s="84" t="s">
        <v>682</v>
      </c>
      <c r="F185" s="90" t="s">
        <v>1474</v>
      </c>
      <c r="G185" s="103" t="s">
        <v>488</v>
      </c>
      <c r="H185" s="90" t="s">
        <v>353</v>
      </c>
      <c r="I185" s="84" t="s">
        <v>469</v>
      </c>
      <c r="J185" s="90" t="s">
        <v>1755</v>
      </c>
      <c r="K185" s="83" t="s">
        <v>2192</v>
      </c>
      <c r="L185" s="82"/>
      <c r="M185" s="90">
        <v>1</v>
      </c>
      <c r="N185" s="90"/>
      <c r="O185" s="90">
        <f t="shared" si="20"/>
        <v>1</v>
      </c>
      <c r="P185" s="90"/>
      <c r="Q185" s="90">
        <f t="shared" si="20"/>
        <v>1</v>
      </c>
      <c r="R185" s="90"/>
      <c r="S185" s="90">
        <f t="shared" si="21"/>
        <v>1</v>
      </c>
      <c r="T185" s="90"/>
      <c r="U185" s="90">
        <f t="shared" si="21"/>
        <v>1</v>
      </c>
      <c r="V185" s="90"/>
      <c r="W185" s="90">
        <f t="shared" si="21"/>
        <v>1</v>
      </c>
      <c r="X185" s="90"/>
      <c r="Y185" s="90">
        <f t="shared" si="21"/>
        <v>1</v>
      </c>
      <c r="Z185" s="90"/>
      <c r="AA185" s="90">
        <f t="shared" si="22"/>
        <v>1</v>
      </c>
      <c r="AB185" s="90"/>
      <c r="AC185" s="90">
        <f t="shared" si="22"/>
        <v>1</v>
      </c>
      <c r="AD185" s="90"/>
      <c r="AE185" s="90">
        <f t="shared" si="22"/>
        <v>1</v>
      </c>
      <c r="AF185" s="90"/>
      <c r="AG185" s="90">
        <f t="shared" si="22"/>
        <v>1</v>
      </c>
      <c r="AH185" s="90"/>
      <c r="AI185" s="90">
        <f t="shared" si="22"/>
        <v>1</v>
      </c>
      <c r="AJ185" s="90"/>
      <c r="AK185" s="90">
        <f t="shared" si="23"/>
        <v>1</v>
      </c>
    </row>
    <row r="186" spans="1:37" x14ac:dyDescent="0.2">
      <c r="A186" s="84" t="s">
        <v>461</v>
      </c>
      <c r="B186" s="90" t="s">
        <v>999</v>
      </c>
      <c r="C186" s="84" t="s">
        <v>1195</v>
      </c>
      <c r="D186" s="90" t="s">
        <v>1937</v>
      </c>
      <c r="E186" s="84" t="s">
        <v>682</v>
      </c>
      <c r="F186" s="90" t="s">
        <v>1474</v>
      </c>
      <c r="G186" s="103" t="s">
        <v>2748</v>
      </c>
      <c r="H186" s="90" t="s">
        <v>2327</v>
      </c>
      <c r="I186" s="84" t="s">
        <v>834</v>
      </c>
      <c r="J186" s="90" t="s">
        <v>473</v>
      </c>
      <c r="K186" s="83" t="s">
        <v>1166</v>
      </c>
      <c r="L186" s="82" t="s">
        <v>821</v>
      </c>
      <c r="M186" s="90">
        <v>1</v>
      </c>
      <c r="N186" s="90"/>
      <c r="O186" s="90">
        <f t="shared" si="20"/>
        <v>1</v>
      </c>
      <c r="P186" s="90"/>
      <c r="Q186" s="90">
        <f t="shared" si="20"/>
        <v>1</v>
      </c>
      <c r="R186" s="90">
        <v>-1</v>
      </c>
      <c r="S186" s="90">
        <f t="shared" si="21"/>
        <v>0</v>
      </c>
      <c r="T186" s="90"/>
      <c r="U186" s="90">
        <f t="shared" si="21"/>
        <v>0</v>
      </c>
      <c r="V186" s="90"/>
      <c r="W186" s="90">
        <f t="shared" si="21"/>
        <v>0</v>
      </c>
      <c r="X186" s="90"/>
      <c r="Y186" s="90">
        <f t="shared" si="21"/>
        <v>0</v>
      </c>
      <c r="Z186" s="90"/>
      <c r="AA186" s="90">
        <f t="shared" si="22"/>
        <v>0</v>
      </c>
      <c r="AB186" s="90"/>
      <c r="AC186" s="90">
        <f t="shared" si="22"/>
        <v>0</v>
      </c>
      <c r="AD186" s="90"/>
      <c r="AE186" s="90">
        <f t="shared" si="22"/>
        <v>0</v>
      </c>
      <c r="AF186" s="90"/>
      <c r="AG186" s="90">
        <f t="shared" si="22"/>
        <v>0</v>
      </c>
      <c r="AH186" s="90"/>
      <c r="AI186" s="90">
        <f t="shared" si="22"/>
        <v>0</v>
      </c>
      <c r="AJ186" s="90"/>
      <c r="AK186" s="90">
        <f t="shared" si="23"/>
        <v>0</v>
      </c>
    </row>
    <row r="187" spans="1:37" x14ac:dyDescent="0.2">
      <c r="A187" s="84" t="s">
        <v>461</v>
      </c>
      <c r="B187" s="90" t="s">
        <v>999</v>
      </c>
      <c r="C187" s="84" t="s">
        <v>1200</v>
      </c>
      <c r="D187" s="90" t="s">
        <v>1939</v>
      </c>
      <c r="E187" s="84" t="s">
        <v>682</v>
      </c>
      <c r="F187" s="90" t="s">
        <v>1474</v>
      </c>
      <c r="G187" s="103" t="s">
        <v>2749</v>
      </c>
      <c r="H187" s="90" t="s">
        <v>366</v>
      </c>
      <c r="I187" s="84" t="s">
        <v>834</v>
      </c>
      <c r="J187" s="90" t="s">
        <v>473</v>
      </c>
      <c r="K187" s="83" t="s">
        <v>1166</v>
      </c>
      <c r="L187" s="82" t="s">
        <v>821</v>
      </c>
      <c r="M187" s="90">
        <v>0</v>
      </c>
      <c r="N187" s="90"/>
      <c r="O187" s="90">
        <f t="shared" si="20"/>
        <v>0</v>
      </c>
      <c r="P187" s="90"/>
      <c r="Q187" s="90">
        <f t="shared" si="20"/>
        <v>0</v>
      </c>
      <c r="R187" s="90"/>
      <c r="S187" s="90">
        <f t="shared" si="21"/>
        <v>0</v>
      </c>
      <c r="T187" s="90"/>
      <c r="U187" s="90">
        <f t="shared" si="21"/>
        <v>0</v>
      </c>
      <c r="V187" s="90"/>
      <c r="W187" s="90">
        <f t="shared" si="21"/>
        <v>0</v>
      </c>
      <c r="X187" s="90"/>
      <c r="Y187" s="90">
        <f t="shared" si="21"/>
        <v>0</v>
      </c>
      <c r="Z187" s="90"/>
      <c r="AA187" s="90">
        <f t="shared" si="22"/>
        <v>0</v>
      </c>
      <c r="AB187" s="90"/>
      <c r="AC187" s="90">
        <f t="shared" si="22"/>
        <v>0</v>
      </c>
      <c r="AD187" s="90"/>
      <c r="AE187" s="90">
        <f t="shared" si="22"/>
        <v>0</v>
      </c>
      <c r="AF187" s="90"/>
      <c r="AG187" s="90">
        <f t="shared" si="22"/>
        <v>0</v>
      </c>
      <c r="AH187" s="90"/>
      <c r="AI187" s="90">
        <f t="shared" si="22"/>
        <v>0</v>
      </c>
      <c r="AJ187" s="90"/>
      <c r="AK187" s="90">
        <f t="shared" si="23"/>
        <v>0</v>
      </c>
    </row>
    <row r="188" spans="1:37" x14ac:dyDescent="0.2">
      <c r="A188" s="84" t="s">
        <v>461</v>
      </c>
      <c r="B188" s="90" t="s">
        <v>999</v>
      </c>
      <c r="C188" s="84" t="s">
        <v>1201</v>
      </c>
      <c r="D188" s="90" t="s">
        <v>304</v>
      </c>
      <c r="E188" s="84" t="s">
        <v>682</v>
      </c>
      <c r="F188" s="90" t="s">
        <v>1474</v>
      </c>
      <c r="G188" s="103" t="s">
        <v>2751</v>
      </c>
      <c r="H188" s="90" t="s">
        <v>2329</v>
      </c>
      <c r="I188" s="84" t="s">
        <v>834</v>
      </c>
      <c r="J188" s="90" t="s">
        <v>473</v>
      </c>
      <c r="K188" s="83" t="s">
        <v>1166</v>
      </c>
      <c r="L188" s="82" t="s">
        <v>821</v>
      </c>
      <c r="M188" s="90">
        <v>4</v>
      </c>
      <c r="N188" s="90"/>
      <c r="O188" s="90">
        <f t="shared" si="20"/>
        <v>4</v>
      </c>
      <c r="P188" s="90"/>
      <c r="Q188" s="90">
        <f t="shared" si="20"/>
        <v>4</v>
      </c>
      <c r="R188" s="90"/>
      <c r="S188" s="90">
        <f t="shared" si="21"/>
        <v>4</v>
      </c>
      <c r="T188" s="90"/>
      <c r="U188" s="90">
        <f t="shared" si="21"/>
        <v>4</v>
      </c>
      <c r="V188" s="90"/>
      <c r="W188" s="90">
        <f t="shared" si="21"/>
        <v>4</v>
      </c>
      <c r="X188" s="90"/>
      <c r="Y188" s="90">
        <f t="shared" si="21"/>
        <v>4</v>
      </c>
      <c r="Z188" s="90"/>
      <c r="AA188" s="90">
        <f t="shared" si="22"/>
        <v>4</v>
      </c>
      <c r="AB188" s="90"/>
      <c r="AC188" s="90">
        <f t="shared" si="22"/>
        <v>4</v>
      </c>
      <c r="AD188" s="90"/>
      <c r="AE188" s="90">
        <f t="shared" si="22"/>
        <v>4</v>
      </c>
      <c r="AF188" s="90"/>
      <c r="AG188" s="90">
        <f t="shared" si="22"/>
        <v>4</v>
      </c>
      <c r="AH188" s="90"/>
      <c r="AI188" s="90">
        <f t="shared" si="22"/>
        <v>4</v>
      </c>
      <c r="AJ188" s="90"/>
      <c r="AK188" s="90">
        <f t="shared" si="23"/>
        <v>4</v>
      </c>
    </row>
    <row r="189" spans="1:37" x14ac:dyDescent="0.2">
      <c r="A189" s="84" t="s">
        <v>461</v>
      </c>
      <c r="B189" s="90" t="s">
        <v>999</v>
      </c>
      <c r="C189" s="84" t="s">
        <v>1206</v>
      </c>
      <c r="D189" s="90" t="s">
        <v>1940</v>
      </c>
      <c r="E189" s="84" t="s">
        <v>682</v>
      </c>
      <c r="F189" s="90" t="s">
        <v>1474</v>
      </c>
      <c r="G189" s="103" t="s">
        <v>2752</v>
      </c>
      <c r="H189" s="90" t="s">
        <v>2011</v>
      </c>
      <c r="I189" s="84" t="s">
        <v>777</v>
      </c>
      <c r="J189" s="90" t="s">
        <v>860</v>
      </c>
      <c r="K189" s="83" t="s">
        <v>1771</v>
      </c>
      <c r="L189" s="82"/>
      <c r="M189" s="90">
        <v>0</v>
      </c>
      <c r="N189" s="90"/>
      <c r="O189" s="90">
        <f t="shared" si="20"/>
        <v>0</v>
      </c>
      <c r="P189" s="90"/>
      <c r="Q189" s="90">
        <f t="shared" si="20"/>
        <v>0</v>
      </c>
      <c r="R189" s="90"/>
      <c r="S189" s="90">
        <f t="shared" si="21"/>
        <v>0</v>
      </c>
      <c r="T189" s="90"/>
      <c r="U189" s="90">
        <f t="shared" si="21"/>
        <v>0</v>
      </c>
      <c r="V189" s="90"/>
      <c r="W189" s="90">
        <f t="shared" si="21"/>
        <v>0</v>
      </c>
      <c r="X189" s="90"/>
      <c r="Y189" s="90">
        <f t="shared" si="21"/>
        <v>0</v>
      </c>
      <c r="Z189" s="90"/>
      <c r="AA189" s="90">
        <f t="shared" si="22"/>
        <v>0</v>
      </c>
      <c r="AB189" s="90"/>
      <c r="AC189" s="90">
        <f t="shared" si="22"/>
        <v>0</v>
      </c>
      <c r="AD189" s="90"/>
      <c r="AE189" s="90">
        <f t="shared" si="22"/>
        <v>0</v>
      </c>
      <c r="AF189" s="90"/>
      <c r="AG189" s="90">
        <f t="shared" si="22"/>
        <v>0</v>
      </c>
      <c r="AH189" s="90"/>
      <c r="AI189" s="90">
        <f t="shared" si="22"/>
        <v>0</v>
      </c>
      <c r="AJ189" s="90"/>
      <c r="AK189" s="90">
        <f t="shared" si="23"/>
        <v>0</v>
      </c>
    </row>
    <row r="190" spans="1:37" x14ac:dyDescent="0.2">
      <c r="A190" s="84" t="s">
        <v>461</v>
      </c>
      <c r="B190" s="90" t="s">
        <v>999</v>
      </c>
      <c r="C190" s="84" t="s">
        <v>744</v>
      </c>
      <c r="D190" s="90" t="s">
        <v>1941</v>
      </c>
      <c r="E190" s="84" t="s">
        <v>682</v>
      </c>
      <c r="F190" s="90" t="s">
        <v>1474</v>
      </c>
      <c r="G190" s="103" t="s">
        <v>2753</v>
      </c>
      <c r="H190" s="90" t="s">
        <v>355</v>
      </c>
      <c r="I190" s="84" t="s">
        <v>469</v>
      </c>
      <c r="J190" s="90" t="s">
        <v>1755</v>
      </c>
      <c r="K190" s="83" t="s">
        <v>2192</v>
      </c>
      <c r="L190" s="82"/>
      <c r="M190" s="90">
        <v>7</v>
      </c>
      <c r="N190" s="90"/>
      <c r="O190" s="90">
        <f t="shared" si="20"/>
        <v>7</v>
      </c>
      <c r="P190" s="90"/>
      <c r="Q190" s="90">
        <f t="shared" si="20"/>
        <v>7</v>
      </c>
      <c r="R190" s="90"/>
      <c r="S190" s="90">
        <f t="shared" si="21"/>
        <v>7</v>
      </c>
      <c r="T190" s="90"/>
      <c r="U190" s="90">
        <f t="shared" si="21"/>
        <v>7</v>
      </c>
      <c r="V190" s="90"/>
      <c r="W190" s="90">
        <f t="shared" si="21"/>
        <v>7</v>
      </c>
      <c r="X190" s="90"/>
      <c r="Y190" s="90">
        <f t="shared" si="21"/>
        <v>7</v>
      </c>
      <c r="Z190" s="90"/>
      <c r="AA190" s="90">
        <f t="shared" si="22"/>
        <v>7</v>
      </c>
      <c r="AB190" s="90"/>
      <c r="AC190" s="90">
        <f t="shared" si="22"/>
        <v>7</v>
      </c>
      <c r="AD190" s="90"/>
      <c r="AE190" s="90">
        <f t="shared" si="22"/>
        <v>7</v>
      </c>
      <c r="AF190" s="90"/>
      <c r="AG190" s="90">
        <f t="shared" si="22"/>
        <v>7</v>
      </c>
      <c r="AH190" s="90"/>
      <c r="AI190" s="90">
        <f t="shared" si="22"/>
        <v>7</v>
      </c>
      <c r="AJ190" s="90"/>
      <c r="AK190" s="90">
        <f t="shared" si="23"/>
        <v>7</v>
      </c>
    </row>
    <row r="191" spans="1:37" x14ac:dyDescent="0.2">
      <c r="A191" s="84" t="s">
        <v>461</v>
      </c>
      <c r="B191" s="90" t="s">
        <v>999</v>
      </c>
      <c r="C191" s="84" t="s">
        <v>746</v>
      </c>
      <c r="D191" s="90" t="s">
        <v>453</v>
      </c>
      <c r="E191" s="84" t="s">
        <v>682</v>
      </c>
      <c r="F191" s="90" t="s">
        <v>1474</v>
      </c>
      <c r="G191" s="103" t="s">
        <v>2754</v>
      </c>
      <c r="H191" s="90" t="s">
        <v>356</v>
      </c>
      <c r="I191" s="84" t="s">
        <v>469</v>
      </c>
      <c r="J191" s="90" t="s">
        <v>1755</v>
      </c>
      <c r="K191" s="83" t="s">
        <v>2192</v>
      </c>
      <c r="L191" s="82"/>
      <c r="M191" s="90">
        <v>9</v>
      </c>
      <c r="N191" s="90"/>
      <c r="O191" s="90">
        <f t="shared" si="20"/>
        <v>9</v>
      </c>
      <c r="P191" s="90"/>
      <c r="Q191" s="90">
        <f t="shared" si="20"/>
        <v>9</v>
      </c>
      <c r="R191" s="90">
        <v>-1</v>
      </c>
      <c r="S191" s="90">
        <f t="shared" si="21"/>
        <v>8</v>
      </c>
      <c r="T191" s="90"/>
      <c r="U191" s="90">
        <f t="shared" si="21"/>
        <v>8</v>
      </c>
      <c r="V191" s="90"/>
      <c r="W191" s="90">
        <f t="shared" si="21"/>
        <v>8</v>
      </c>
      <c r="X191" s="90"/>
      <c r="Y191" s="90">
        <f t="shared" si="21"/>
        <v>8</v>
      </c>
      <c r="Z191" s="90"/>
      <c r="AA191" s="90">
        <f t="shared" si="22"/>
        <v>8</v>
      </c>
      <c r="AB191" s="90"/>
      <c r="AC191" s="90">
        <f t="shared" si="22"/>
        <v>8</v>
      </c>
      <c r="AD191" s="90"/>
      <c r="AE191" s="90">
        <f t="shared" si="22"/>
        <v>8</v>
      </c>
      <c r="AF191" s="90"/>
      <c r="AG191" s="90">
        <f t="shared" si="22"/>
        <v>8</v>
      </c>
      <c r="AH191" s="90"/>
      <c r="AI191" s="90">
        <f t="shared" si="22"/>
        <v>8</v>
      </c>
      <c r="AJ191" s="90"/>
      <c r="AK191" s="90">
        <f t="shared" si="23"/>
        <v>8</v>
      </c>
    </row>
    <row r="192" spans="1:37" x14ac:dyDescent="0.2">
      <c r="A192" s="84" t="s">
        <v>461</v>
      </c>
      <c r="B192" s="90" t="s">
        <v>999</v>
      </c>
      <c r="C192" s="84" t="s">
        <v>605</v>
      </c>
      <c r="D192" s="90" t="s">
        <v>1942</v>
      </c>
      <c r="E192" s="84" t="s">
        <v>682</v>
      </c>
      <c r="F192" s="90" t="s">
        <v>1474</v>
      </c>
      <c r="G192" s="103" t="s">
        <v>2755</v>
      </c>
      <c r="H192" s="90" t="s">
        <v>360</v>
      </c>
      <c r="I192" s="84" t="s">
        <v>205</v>
      </c>
      <c r="J192" s="90" t="s">
        <v>856</v>
      </c>
      <c r="K192" s="83" t="s">
        <v>1238</v>
      </c>
      <c r="L192" s="82"/>
      <c r="M192" s="90">
        <v>2</v>
      </c>
      <c r="N192" s="90"/>
      <c r="O192" s="90">
        <f t="shared" si="20"/>
        <v>2</v>
      </c>
      <c r="P192" s="90"/>
      <c r="Q192" s="90">
        <f t="shared" si="20"/>
        <v>2</v>
      </c>
      <c r="R192" s="90"/>
      <c r="S192" s="90">
        <f t="shared" si="21"/>
        <v>2</v>
      </c>
      <c r="T192" s="90"/>
      <c r="U192" s="90">
        <f t="shared" si="21"/>
        <v>2</v>
      </c>
      <c r="V192" s="90"/>
      <c r="W192" s="90">
        <f t="shared" si="21"/>
        <v>2</v>
      </c>
      <c r="X192" s="90"/>
      <c r="Y192" s="90">
        <f t="shared" si="21"/>
        <v>2</v>
      </c>
      <c r="Z192" s="90"/>
      <c r="AA192" s="90">
        <f t="shared" si="22"/>
        <v>2</v>
      </c>
      <c r="AB192" s="90"/>
      <c r="AC192" s="90">
        <f t="shared" si="22"/>
        <v>2</v>
      </c>
      <c r="AD192" s="90"/>
      <c r="AE192" s="90">
        <f t="shared" si="22"/>
        <v>2</v>
      </c>
      <c r="AF192" s="90"/>
      <c r="AG192" s="90">
        <f t="shared" si="22"/>
        <v>2</v>
      </c>
      <c r="AH192" s="90"/>
      <c r="AI192" s="90">
        <f t="shared" si="22"/>
        <v>2</v>
      </c>
      <c r="AJ192" s="90"/>
      <c r="AK192" s="90">
        <f t="shared" si="23"/>
        <v>2</v>
      </c>
    </row>
    <row r="193" spans="1:37" x14ac:dyDescent="0.2">
      <c r="A193" s="84" t="s">
        <v>461</v>
      </c>
      <c r="B193" s="90" t="s">
        <v>999</v>
      </c>
      <c r="C193" s="84" t="s">
        <v>1003</v>
      </c>
      <c r="D193" s="90" t="s">
        <v>1218</v>
      </c>
      <c r="E193" s="84" t="s">
        <v>174</v>
      </c>
      <c r="F193" s="90" t="s">
        <v>107</v>
      </c>
      <c r="G193" s="103" t="s">
        <v>2756</v>
      </c>
      <c r="H193" s="90" t="s">
        <v>116</v>
      </c>
      <c r="I193" s="84" t="s">
        <v>509</v>
      </c>
      <c r="J193" s="90" t="s">
        <v>1750</v>
      </c>
      <c r="K193" s="83" t="s">
        <v>2842</v>
      </c>
      <c r="L193" s="82"/>
      <c r="M193" s="90">
        <v>0</v>
      </c>
      <c r="N193" s="90"/>
      <c r="O193" s="90">
        <f t="shared" si="20"/>
        <v>0</v>
      </c>
      <c r="P193" s="90"/>
      <c r="Q193" s="90">
        <f t="shared" si="20"/>
        <v>0</v>
      </c>
      <c r="R193" s="90"/>
      <c r="S193" s="90">
        <f t="shared" si="21"/>
        <v>0</v>
      </c>
      <c r="T193" s="90"/>
      <c r="U193" s="90">
        <f t="shared" si="21"/>
        <v>0</v>
      </c>
      <c r="V193" s="90"/>
      <c r="W193" s="90">
        <f t="shared" si="21"/>
        <v>0</v>
      </c>
      <c r="X193" s="90"/>
      <c r="Y193" s="90">
        <f t="shared" si="21"/>
        <v>0</v>
      </c>
      <c r="Z193" s="90"/>
      <c r="AA193" s="90">
        <f t="shared" si="22"/>
        <v>0</v>
      </c>
      <c r="AB193" s="90"/>
      <c r="AC193" s="90">
        <f t="shared" si="22"/>
        <v>0</v>
      </c>
      <c r="AD193" s="90"/>
      <c r="AE193" s="90">
        <f t="shared" si="22"/>
        <v>0</v>
      </c>
      <c r="AF193" s="90"/>
      <c r="AG193" s="90">
        <f t="shared" si="22"/>
        <v>0</v>
      </c>
      <c r="AH193" s="90"/>
      <c r="AI193" s="90">
        <f t="shared" si="22"/>
        <v>0</v>
      </c>
      <c r="AJ193" s="90"/>
      <c r="AK193" s="90">
        <f t="shared" si="23"/>
        <v>0</v>
      </c>
    </row>
    <row r="194" spans="1:37" x14ac:dyDescent="0.2">
      <c r="A194" s="84" t="s">
        <v>461</v>
      </c>
      <c r="B194" s="90" t="s">
        <v>999</v>
      </c>
      <c r="C194" s="84" t="s">
        <v>994</v>
      </c>
      <c r="D194" s="90" t="s">
        <v>3143</v>
      </c>
      <c r="E194" s="84" t="s">
        <v>1307</v>
      </c>
      <c r="F194" s="90" t="s">
        <v>2214</v>
      </c>
      <c r="G194" s="103" t="s">
        <v>2757</v>
      </c>
      <c r="H194" s="90" t="s">
        <v>2330</v>
      </c>
      <c r="I194" s="84" t="s">
        <v>205</v>
      </c>
      <c r="J194" s="90" t="s">
        <v>856</v>
      </c>
      <c r="K194" s="83" t="s">
        <v>1238</v>
      </c>
      <c r="L194" s="82"/>
      <c r="M194" s="90">
        <v>0</v>
      </c>
      <c r="N194" s="90"/>
      <c r="O194" s="90">
        <f t="shared" si="20"/>
        <v>0</v>
      </c>
      <c r="P194" s="90"/>
      <c r="Q194" s="90">
        <f t="shared" si="20"/>
        <v>0</v>
      </c>
      <c r="R194" s="90"/>
      <c r="S194" s="90">
        <f t="shared" si="21"/>
        <v>0</v>
      </c>
      <c r="T194" s="90"/>
      <c r="U194" s="90">
        <f t="shared" si="21"/>
        <v>0</v>
      </c>
      <c r="V194" s="90"/>
      <c r="W194" s="90">
        <f t="shared" si="21"/>
        <v>0</v>
      </c>
      <c r="X194" s="90"/>
      <c r="Y194" s="90">
        <f t="shared" si="21"/>
        <v>0</v>
      </c>
      <c r="Z194" s="90"/>
      <c r="AA194" s="90">
        <f t="shared" si="22"/>
        <v>0</v>
      </c>
      <c r="AB194" s="90"/>
      <c r="AC194" s="90">
        <f t="shared" si="22"/>
        <v>0</v>
      </c>
      <c r="AD194" s="90"/>
      <c r="AE194" s="90">
        <f t="shared" si="22"/>
        <v>0</v>
      </c>
      <c r="AF194" s="90"/>
      <c r="AG194" s="90">
        <f t="shared" si="22"/>
        <v>0</v>
      </c>
      <c r="AH194" s="90"/>
      <c r="AI194" s="90">
        <f t="shared" si="22"/>
        <v>0</v>
      </c>
      <c r="AJ194" s="90"/>
      <c r="AK194" s="90">
        <f t="shared" si="23"/>
        <v>0</v>
      </c>
    </row>
    <row r="195" spans="1:37" x14ac:dyDescent="0.2">
      <c r="A195" s="84" t="s">
        <v>461</v>
      </c>
      <c r="B195" s="90" t="s">
        <v>999</v>
      </c>
      <c r="C195" s="84" t="s">
        <v>752</v>
      </c>
      <c r="D195" s="90" t="s">
        <v>1943</v>
      </c>
      <c r="E195" s="84" t="s">
        <v>480</v>
      </c>
      <c r="F195" s="90" t="s">
        <v>1102</v>
      </c>
      <c r="G195" s="103" t="s">
        <v>1094</v>
      </c>
      <c r="H195" s="90" t="s">
        <v>75</v>
      </c>
      <c r="I195" s="84" t="s">
        <v>469</v>
      </c>
      <c r="J195" s="90" t="s">
        <v>1755</v>
      </c>
      <c r="K195" s="83" t="s">
        <v>2192</v>
      </c>
      <c r="L195" s="82"/>
      <c r="M195" s="90">
        <v>2</v>
      </c>
      <c r="N195" s="90"/>
      <c r="O195" s="90">
        <f t="shared" si="20"/>
        <v>2</v>
      </c>
      <c r="P195" s="90"/>
      <c r="Q195" s="90">
        <f t="shared" si="20"/>
        <v>2</v>
      </c>
      <c r="R195" s="90"/>
      <c r="S195" s="90">
        <f t="shared" si="21"/>
        <v>2</v>
      </c>
      <c r="T195" s="90"/>
      <c r="U195" s="90">
        <f t="shared" si="21"/>
        <v>2</v>
      </c>
      <c r="V195" s="90"/>
      <c r="W195" s="90">
        <f t="shared" si="21"/>
        <v>2</v>
      </c>
      <c r="X195" s="90"/>
      <c r="Y195" s="90">
        <f t="shared" si="21"/>
        <v>2</v>
      </c>
      <c r="Z195" s="90"/>
      <c r="AA195" s="90">
        <f t="shared" si="22"/>
        <v>2</v>
      </c>
      <c r="AB195" s="90"/>
      <c r="AC195" s="90">
        <f t="shared" si="22"/>
        <v>2</v>
      </c>
      <c r="AD195" s="90"/>
      <c r="AE195" s="90">
        <f t="shared" si="22"/>
        <v>2</v>
      </c>
      <c r="AF195" s="90"/>
      <c r="AG195" s="90">
        <f t="shared" si="22"/>
        <v>2</v>
      </c>
      <c r="AH195" s="90"/>
      <c r="AI195" s="90">
        <f t="shared" si="22"/>
        <v>2</v>
      </c>
      <c r="AJ195" s="90"/>
      <c r="AK195" s="90">
        <f t="shared" si="23"/>
        <v>2</v>
      </c>
    </row>
    <row r="196" spans="1:37" x14ac:dyDescent="0.2">
      <c r="A196" s="84" t="s">
        <v>461</v>
      </c>
      <c r="B196" s="90" t="s">
        <v>999</v>
      </c>
      <c r="C196" s="84" t="s">
        <v>754</v>
      </c>
      <c r="D196" s="90" t="s">
        <v>492</v>
      </c>
      <c r="E196" s="84" t="s">
        <v>133</v>
      </c>
      <c r="F196" s="90" t="s">
        <v>1361</v>
      </c>
      <c r="G196" s="103" t="s">
        <v>2758</v>
      </c>
      <c r="H196" s="90" t="s">
        <v>365</v>
      </c>
      <c r="I196" s="84" t="s">
        <v>469</v>
      </c>
      <c r="J196" s="90" t="s">
        <v>1755</v>
      </c>
      <c r="K196" s="83" t="s">
        <v>2192</v>
      </c>
      <c r="L196" s="82"/>
      <c r="M196" s="90">
        <v>1</v>
      </c>
      <c r="N196" s="90"/>
      <c r="O196" s="90">
        <f t="shared" si="20"/>
        <v>1</v>
      </c>
      <c r="P196" s="90"/>
      <c r="Q196" s="90">
        <f t="shared" si="20"/>
        <v>1</v>
      </c>
      <c r="R196" s="90"/>
      <c r="S196" s="90">
        <f t="shared" si="21"/>
        <v>1</v>
      </c>
      <c r="T196" s="90"/>
      <c r="U196" s="90">
        <f t="shared" si="21"/>
        <v>1</v>
      </c>
      <c r="V196" s="90"/>
      <c r="W196" s="90">
        <f t="shared" si="21"/>
        <v>1</v>
      </c>
      <c r="X196" s="90"/>
      <c r="Y196" s="90">
        <f t="shared" si="21"/>
        <v>1</v>
      </c>
      <c r="Z196" s="90"/>
      <c r="AA196" s="90">
        <f t="shared" si="22"/>
        <v>1</v>
      </c>
      <c r="AB196" s="90"/>
      <c r="AC196" s="90">
        <f t="shared" si="22"/>
        <v>1</v>
      </c>
      <c r="AD196" s="90"/>
      <c r="AE196" s="90">
        <f t="shared" si="22"/>
        <v>1</v>
      </c>
      <c r="AF196" s="90"/>
      <c r="AG196" s="90">
        <f t="shared" si="22"/>
        <v>1</v>
      </c>
      <c r="AH196" s="90"/>
      <c r="AI196" s="90">
        <f t="shared" si="22"/>
        <v>1</v>
      </c>
      <c r="AJ196" s="90"/>
      <c r="AK196" s="90">
        <f t="shared" si="23"/>
        <v>1</v>
      </c>
    </row>
    <row r="197" spans="1:37" x14ac:dyDescent="0.2">
      <c r="A197" s="84" t="s">
        <v>461</v>
      </c>
      <c r="B197" s="90" t="s">
        <v>999</v>
      </c>
      <c r="C197" s="84" t="s">
        <v>37</v>
      </c>
      <c r="D197" s="90" t="s">
        <v>1944</v>
      </c>
      <c r="E197" s="84" t="s">
        <v>133</v>
      </c>
      <c r="F197" s="90" t="s">
        <v>1361</v>
      </c>
      <c r="G197" s="103" t="s">
        <v>2499</v>
      </c>
      <c r="H197" s="90" t="s">
        <v>316</v>
      </c>
      <c r="I197" s="84" t="s">
        <v>469</v>
      </c>
      <c r="J197" s="90" t="s">
        <v>1755</v>
      </c>
      <c r="K197" s="83" t="s">
        <v>2192</v>
      </c>
      <c r="L197" s="82"/>
      <c r="M197" s="90">
        <v>2</v>
      </c>
      <c r="N197" s="90"/>
      <c r="O197" s="90">
        <f t="shared" si="20"/>
        <v>2</v>
      </c>
      <c r="P197" s="90"/>
      <c r="Q197" s="90">
        <f t="shared" si="20"/>
        <v>2</v>
      </c>
      <c r="R197" s="90"/>
      <c r="S197" s="90">
        <f t="shared" si="21"/>
        <v>2</v>
      </c>
      <c r="T197" s="90"/>
      <c r="U197" s="90">
        <f t="shared" si="21"/>
        <v>2</v>
      </c>
      <c r="V197" s="90"/>
      <c r="W197" s="90">
        <f t="shared" si="21"/>
        <v>2</v>
      </c>
      <c r="X197" s="90"/>
      <c r="Y197" s="90">
        <f t="shared" ref="Y197:AK201" si="24">SUM(W197:X197)</f>
        <v>2</v>
      </c>
      <c r="Z197" s="90"/>
      <c r="AA197" s="90">
        <f t="shared" si="24"/>
        <v>2</v>
      </c>
      <c r="AB197" s="90"/>
      <c r="AC197" s="90">
        <f t="shared" si="24"/>
        <v>2</v>
      </c>
      <c r="AD197" s="90"/>
      <c r="AE197" s="90">
        <f t="shared" si="24"/>
        <v>2</v>
      </c>
      <c r="AF197" s="90"/>
      <c r="AG197" s="90">
        <f t="shared" si="24"/>
        <v>2</v>
      </c>
      <c r="AH197" s="90"/>
      <c r="AI197" s="90">
        <f t="shared" si="24"/>
        <v>2</v>
      </c>
      <c r="AJ197" s="90"/>
      <c r="AK197" s="90">
        <f t="shared" si="24"/>
        <v>2</v>
      </c>
    </row>
    <row r="198" spans="1:37" x14ac:dyDescent="0.2">
      <c r="A198" s="84" t="s">
        <v>461</v>
      </c>
      <c r="B198" s="90" t="s">
        <v>999</v>
      </c>
      <c r="C198" s="84" t="s">
        <v>760</v>
      </c>
      <c r="D198" s="90" t="s">
        <v>1946</v>
      </c>
      <c r="E198" s="84" t="s">
        <v>133</v>
      </c>
      <c r="F198" s="90" t="s">
        <v>1361</v>
      </c>
      <c r="G198" s="103" t="s">
        <v>2759</v>
      </c>
      <c r="H198" s="90" t="s">
        <v>367</v>
      </c>
      <c r="I198" s="84" t="s">
        <v>469</v>
      </c>
      <c r="J198" s="90" t="s">
        <v>1755</v>
      </c>
      <c r="K198" s="83" t="s">
        <v>2192</v>
      </c>
      <c r="L198" s="82"/>
      <c r="M198" s="90">
        <v>1</v>
      </c>
      <c r="N198" s="90"/>
      <c r="O198" s="90">
        <f t="shared" ref="O198:Q264" si="25">SUM(M198:N198)</f>
        <v>1</v>
      </c>
      <c r="P198" s="90"/>
      <c r="Q198" s="90">
        <f t="shared" si="25"/>
        <v>1</v>
      </c>
      <c r="R198" s="90"/>
      <c r="S198" s="90">
        <f t="shared" ref="S198:AA264" si="26">SUM(Q198:R198)</f>
        <v>1</v>
      </c>
      <c r="T198" s="90"/>
      <c r="U198" s="90">
        <f t="shared" si="26"/>
        <v>1</v>
      </c>
      <c r="V198" s="90"/>
      <c r="W198" s="90">
        <f t="shared" si="26"/>
        <v>1</v>
      </c>
      <c r="X198" s="90"/>
      <c r="Y198" s="90">
        <f t="shared" si="26"/>
        <v>1</v>
      </c>
      <c r="Z198" s="90"/>
      <c r="AA198" s="90">
        <f t="shared" si="26"/>
        <v>1</v>
      </c>
      <c r="AB198" s="90"/>
      <c r="AC198" s="90">
        <f t="shared" si="24"/>
        <v>1</v>
      </c>
      <c r="AD198" s="90"/>
      <c r="AE198" s="90">
        <f t="shared" si="24"/>
        <v>1</v>
      </c>
      <c r="AF198" s="90"/>
      <c r="AG198" s="90">
        <f t="shared" si="24"/>
        <v>1</v>
      </c>
      <c r="AH198" s="90"/>
      <c r="AI198" s="90">
        <f t="shared" si="24"/>
        <v>1</v>
      </c>
      <c r="AJ198" s="90"/>
      <c r="AK198" s="90">
        <f t="shared" si="24"/>
        <v>1</v>
      </c>
    </row>
    <row r="199" spans="1:37" x14ac:dyDescent="0.2">
      <c r="A199" s="84" t="s">
        <v>461</v>
      </c>
      <c r="B199" s="90" t="s">
        <v>999</v>
      </c>
      <c r="C199" s="84" t="s">
        <v>761</v>
      </c>
      <c r="D199" s="90" t="s">
        <v>1133</v>
      </c>
      <c r="E199" s="84" t="s">
        <v>133</v>
      </c>
      <c r="F199" s="90" t="s">
        <v>1361</v>
      </c>
      <c r="G199" s="103" t="s">
        <v>1735</v>
      </c>
      <c r="H199" s="90" t="s">
        <v>371</v>
      </c>
      <c r="I199" s="84" t="s">
        <v>469</v>
      </c>
      <c r="J199" s="90" t="s">
        <v>1755</v>
      </c>
      <c r="K199" s="83" t="s">
        <v>2192</v>
      </c>
      <c r="L199" s="82"/>
      <c r="M199" s="90">
        <v>1</v>
      </c>
      <c r="N199" s="90"/>
      <c r="O199" s="90">
        <f t="shared" si="25"/>
        <v>1</v>
      </c>
      <c r="P199" s="90"/>
      <c r="Q199" s="90">
        <f t="shared" si="25"/>
        <v>1</v>
      </c>
      <c r="R199" s="90"/>
      <c r="S199" s="90">
        <f t="shared" si="26"/>
        <v>1</v>
      </c>
      <c r="T199" s="90"/>
      <c r="U199" s="90">
        <f t="shared" si="26"/>
        <v>1</v>
      </c>
      <c r="V199" s="90"/>
      <c r="W199" s="90">
        <f t="shared" si="26"/>
        <v>1</v>
      </c>
      <c r="X199" s="90"/>
      <c r="Y199" s="90">
        <f t="shared" si="26"/>
        <v>1</v>
      </c>
      <c r="Z199" s="90"/>
      <c r="AA199" s="90">
        <f t="shared" ref="AA199:AI265" si="27">SUM(Y199:Z199)</f>
        <v>1</v>
      </c>
      <c r="AB199" s="90"/>
      <c r="AC199" s="90">
        <f t="shared" si="27"/>
        <v>1</v>
      </c>
      <c r="AD199" s="90"/>
      <c r="AE199" s="90">
        <f t="shared" si="27"/>
        <v>1</v>
      </c>
      <c r="AF199" s="90"/>
      <c r="AG199" s="90">
        <f t="shared" si="27"/>
        <v>1</v>
      </c>
      <c r="AH199" s="90"/>
      <c r="AI199" s="90">
        <f t="shared" si="27"/>
        <v>1</v>
      </c>
      <c r="AJ199" s="90"/>
      <c r="AK199" s="90">
        <f t="shared" si="24"/>
        <v>1</v>
      </c>
    </row>
    <row r="200" spans="1:37" x14ac:dyDescent="0.2">
      <c r="A200" s="84" t="s">
        <v>461</v>
      </c>
      <c r="B200" s="90" t="s">
        <v>999</v>
      </c>
      <c r="C200" s="84" t="s">
        <v>876</v>
      </c>
      <c r="D200" s="90" t="s">
        <v>1949</v>
      </c>
      <c r="E200" s="84" t="s">
        <v>1308</v>
      </c>
      <c r="F200" s="90" t="s">
        <v>1563</v>
      </c>
      <c r="G200" s="103" t="s">
        <v>631</v>
      </c>
      <c r="H200" s="90" t="s">
        <v>409</v>
      </c>
      <c r="I200" s="84" t="s">
        <v>777</v>
      </c>
      <c r="J200" s="90" t="s">
        <v>860</v>
      </c>
      <c r="K200" s="83" t="s">
        <v>1771</v>
      </c>
      <c r="L200" s="82"/>
      <c r="M200" s="90">
        <v>0</v>
      </c>
      <c r="N200" s="90"/>
      <c r="O200" s="90">
        <f t="shared" si="25"/>
        <v>0</v>
      </c>
      <c r="P200" s="90"/>
      <c r="Q200" s="90">
        <f t="shared" si="25"/>
        <v>0</v>
      </c>
      <c r="R200" s="90"/>
      <c r="S200" s="90">
        <f t="shared" si="26"/>
        <v>0</v>
      </c>
      <c r="T200" s="90"/>
      <c r="U200" s="90">
        <f t="shared" si="26"/>
        <v>0</v>
      </c>
      <c r="V200" s="90"/>
      <c r="W200" s="90">
        <f t="shared" si="26"/>
        <v>0</v>
      </c>
      <c r="X200" s="90"/>
      <c r="Y200" s="90">
        <f t="shared" si="26"/>
        <v>0</v>
      </c>
      <c r="Z200" s="90"/>
      <c r="AA200" s="90">
        <f t="shared" si="27"/>
        <v>0</v>
      </c>
      <c r="AB200" s="90"/>
      <c r="AC200" s="90">
        <f t="shared" si="27"/>
        <v>0</v>
      </c>
      <c r="AD200" s="90"/>
      <c r="AE200" s="90">
        <f t="shared" si="27"/>
        <v>0</v>
      </c>
      <c r="AF200" s="90"/>
      <c r="AG200" s="90">
        <f t="shared" si="27"/>
        <v>0</v>
      </c>
      <c r="AH200" s="90"/>
      <c r="AI200" s="90">
        <f t="shared" si="27"/>
        <v>0</v>
      </c>
      <c r="AJ200" s="90"/>
      <c r="AK200" s="90">
        <f t="shared" si="24"/>
        <v>0</v>
      </c>
    </row>
    <row r="201" spans="1:37" x14ac:dyDescent="0.2">
      <c r="A201" s="84" t="s">
        <v>461</v>
      </c>
      <c r="B201" s="90" t="s">
        <v>999</v>
      </c>
      <c r="C201" s="84" t="s">
        <v>1230</v>
      </c>
      <c r="D201" s="90" t="s">
        <v>1951</v>
      </c>
      <c r="E201" s="84" t="s">
        <v>1019</v>
      </c>
      <c r="F201" s="90" t="s">
        <v>60</v>
      </c>
      <c r="G201" s="103" t="s">
        <v>563</v>
      </c>
      <c r="H201" s="90" t="s">
        <v>435</v>
      </c>
      <c r="I201" s="84" t="s">
        <v>777</v>
      </c>
      <c r="J201" s="90" t="s">
        <v>860</v>
      </c>
      <c r="K201" s="83" t="s">
        <v>1771</v>
      </c>
      <c r="L201" s="82" t="s">
        <v>1720</v>
      </c>
      <c r="M201" s="90">
        <v>0</v>
      </c>
      <c r="N201" s="90"/>
      <c r="O201" s="90">
        <f t="shared" si="25"/>
        <v>0</v>
      </c>
      <c r="P201" s="90"/>
      <c r="Q201" s="90">
        <f t="shared" si="25"/>
        <v>0</v>
      </c>
      <c r="R201" s="90"/>
      <c r="S201" s="90">
        <f t="shared" si="26"/>
        <v>0</v>
      </c>
      <c r="T201" s="90"/>
      <c r="U201" s="90">
        <f t="shared" si="26"/>
        <v>0</v>
      </c>
      <c r="V201" s="90"/>
      <c r="W201" s="90">
        <f t="shared" si="26"/>
        <v>0</v>
      </c>
      <c r="X201" s="90"/>
      <c r="Y201" s="90">
        <f t="shared" si="26"/>
        <v>0</v>
      </c>
      <c r="Z201" s="90"/>
      <c r="AA201" s="90">
        <f t="shared" si="27"/>
        <v>0</v>
      </c>
      <c r="AB201" s="90"/>
      <c r="AC201" s="90">
        <f t="shared" si="27"/>
        <v>0</v>
      </c>
      <c r="AD201" s="90"/>
      <c r="AE201" s="90">
        <f t="shared" si="27"/>
        <v>0</v>
      </c>
      <c r="AF201" s="90"/>
      <c r="AG201" s="90">
        <f t="shared" si="27"/>
        <v>0</v>
      </c>
      <c r="AH201" s="90"/>
      <c r="AI201" s="90">
        <f t="shared" si="27"/>
        <v>0</v>
      </c>
      <c r="AJ201" s="90"/>
      <c r="AK201" s="90">
        <f t="shared" si="24"/>
        <v>0</v>
      </c>
    </row>
    <row r="202" spans="1:37" x14ac:dyDescent="0.2">
      <c r="A202" s="84" t="s">
        <v>461</v>
      </c>
      <c r="B202" s="90" t="s">
        <v>999</v>
      </c>
      <c r="C202" s="84" t="s">
        <v>1072</v>
      </c>
      <c r="D202" s="90" t="s">
        <v>1953</v>
      </c>
      <c r="E202" s="84" t="s">
        <v>1091</v>
      </c>
      <c r="F202" s="90" t="s">
        <v>2215</v>
      </c>
      <c r="G202" s="103" t="s">
        <v>1785</v>
      </c>
      <c r="H202" s="90" t="s">
        <v>1044</v>
      </c>
      <c r="I202" s="84" t="s">
        <v>777</v>
      </c>
      <c r="J202" s="90" t="s">
        <v>860</v>
      </c>
      <c r="K202" s="83" t="s">
        <v>1771</v>
      </c>
      <c r="L202" s="82" t="s">
        <v>1720</v>
      </c>
      <c r="M202" s="90">
        <v>2</v>
      </c>
      <c r="N202" s="90"/>
      <c r="O202" s="90">
        <f t="shared" si="25"/>
        <v>2</v>
      </c>
      <c r="P202" s="90">
        <v>-2</v>
      </c>
      <c r="Q202" s="90">
        <f t="shared" si="25"/>
        <v>0</v>
      </c>
      <c r="R202" s="90"/>
      <c r="S202" s="90">
        <f t="shared" si="26"/>
        <v>0</v>
      </c>
      <c r="T202" s="90"/>
      <c r="U202" s="90">
        <f t="shared" si="26"/>
        <v>0</v>
      </c>
      <c r="V202" s="90"/>
      <c r="W202" s="90">
        <f t="shared" si="26"/>
        <v>0</v>
      </c>
      <c r="X202" s="90"/>
      <c r="Y202" s="90">
        <f t="shared" si="26"/>
        <v>0</v>
      </c>
      <c r="Z202" s="90"/>
      <c r="AA202" s="90">
        <f t="shared" si="27"/>
        <v>0</v>
      </c>
      <c r="AB202" s="90"/>
      <c r="AC202" s="90">
        <f t="shared" si="27"/>
        <v>0</v>
      </c>
      <c r="AD202" s="90"/>
      <c r="AE202" s="90">
        <f t="shared" si="27"/>
        <v>0</v>
      </c>
      <c r="AF202" s="90"/>
      <c r="AG202" s="90">
        <f t="shared" si="27"/>
        <v>0</v>
      </c>
      <c r="AH202" s="90"/>
      <c r="AI202" s="90">
        <f t="shared" ref="AI202:AK265" si="28">SUM(AG202:AH202)</f>
        <v>0</v>
      </c>
      <c r="AJ202" s="90"/>
      <c r="AK202" s="90">
        <f t="shared" si="28"/>
        <v>0</v>
      </c>
    </row>
    <row r="203" spans="1:37" x14ac:dyDescent="0.2">
      <c r="A203" s="84" t="s">
        <v>461</v>
      </c>
      <c r="B203" s="90" t="s">
        <v>999</v>
      </c>
      <c r="C203" s="84" t="s">
        <v>1072</v>
      </c>
      <c r="D203" s="90" t="s">
        <v>1953</v>
      </c>
      <c r="E203" s="84" t="s">
        <v>1019</v>
      </c>
      <c r="F203" s="90" t="s">
        <v>60</v>
      </c>
      <c r="G203" s="103" t="s">
        <v>2760</v>
      </c>
      <c r="H203" s="90" t="s">
        <v>2128</v>
      </c>
      <c r="I203" s="84" t="s">
        <v>777</v>
      </c>
      <c r="J203" s="90" t="s">
        <v>860</v>
      </c>
      <c r="K203" s="83" t="s">
        <v>1771</v>
      </c>
      <c r="L203" s="82" t="s">
        <v>1720</v>
      </c>
      <c r="M203" s="90">
        <v>2</v>
      </c>
      <c r="N203" s="90"/>
      <c r="O203" s="90">
        <f t="shared" si="25"/>
        <v>2</v>
      </c>
      <c r="P203" s="90"/>
      <c r="Q203" s="90">
        <f t="shared" si="25"/>
        <v>2</v>
      </c>
      <c r="R203" s="90"/>
      <c r="S203" s="90">
        <f t="shared" si="26"/>
        <v>2</v>
      </c>
      <c r="T203" s="90"/>
      <c r="U203" s="90">
        <f t="shared" si="26"/>
        <v>2</v>
      </c>
      <c r="V203" s="90"/>
      <c r="W203" s="90">
        <f t="shared" si="26"/>
        <v>2</v>
      </c>
      <c r="X203" s="90"/>
      <c r="Y203" s="90">
        <f t="shared" si="26"/>
        <v>2</v>
      </c>
      <c r="Z203" s="90"/>
      <c r="AA203" s="90">
        <f t="shared" si="27"/>
        <v>2</v>
      </c>
      <c r="AB203" s="90"/>
      <c r="AC203" s="90">
        <f t="shared" si="27"/>
        <v>2</v>
      </c>
      <c r="AD203" s="90"/>
      <c r="AE203" s="90">
        <f t="shared" si="27"/>
        <v>2</v>
      </c>
      <c r="AF203" s="90"/>
      <c r="AG203" s="90">
        <f t="shared" si="27"/>
        <v>2</v>
      </c>
      <c r="AH203" s="90"/>
      <c r="AI203" s="90">
        <f t="shared" si="28"/>
        <v>2</v>
      </c>
      <c r="AJ203" s="90"/>
      <c r="AK203" s="90">
        <f t="shared" si="28"/>
        <v>2</v>
      </c>
    </row>
    <row r="204" spans="1:37" x14ac:dyDescent="0.2">
      <c r="A204" s="84" t="s">
        <v>461</v>
      </c>
      <c r="B204" s="90" t="s">
        <v>999</v>
      </c>
      <c r="C204" s="84" t="s">
        <v>763</v>
      </c>
      <c r="D204" s="90" t="s">
        <v>1957</v>
      </c>
      <c r="E204" s="84" t="s">
        <v>764</v>
      </c>
      <c r="F204" s="90" t="s">
        <v>2216</v>
      </c>
      <c r="G204" s="103" t="s">
        <v>294</v>
      </c>
      <c r="H204" s="90" t="s">
        <v>372</v>
      </c>
      <c r="I204" s="84" t="s">
        <v>469</v>
      </c>
      <c r="J204" s="90" t="s">
        <v>1755</v>
      </c>
      <c r="K204" s="83" t="s">
        <v>2192</v>
      </c>
      <c r="L204" s="82"/>
      <c r="M204" s="90">
        <v>2</v>
      </c>
      <c r="N204" s="90"/>
      <c r="O204" s="90">
        <f t="shared" si="25"/>
        <v>2</v>
      </c>
      <c r="P204" s="90"/>
      <c r="Q204" s="90">
        <f t="shared" si="25"/>
        <v>2</v>
      </c>
      <c r="R204" s="90"/>
      <c r="S204" s="90">
        <f t="shared" si="26"/>
        <v>2</v>
      </c>
      <c r="T204" s="90"/>
      <c r="U204" s="90">
        <f t="shared" si="26"/>
        <v>2</v>
      </c>
      <c r="V204" s="90"/>
      <c r="W204" s="90">
        <f t="shared" si="26"/>
        <v>2</v>
      </c>
      <c r="X204" s="90"/>
      <c r="Y204" s="90">
        <f t="shared" si="26"/>
        <v>2</v>
      </c>
      <c r="Z204" s="90"/>
      <c r="AA204" s="90">
        <f t="shared" si="27"/>
        <v>2</v>
      </c>
      <c r="AB204" s="90"/>
      <c r="AC204" s="90">
        <f t="shared" si="27"/>
        <v>2</v>
      </c>
      <c r="AD204" s="90"/>
      <c r="AE204" s="90">
        <f t="shared" si="27"/>
        <v>2</v>
      </c>
      <c r="AF204" s="90"/>
      <c r="AG204" s="90">
        <f t="shared" si="27"/>
        <v>2</v>
      </c>
      <c r="AH204" s="90"/>
      <c r="AI204" s="90">
        <f t="shared" si="28"/>
        <v>2</v>
      </c>
      <c r="AJ204" s="90"/>
      <c r="AK204" s="90">
        <f t="shared" si="28"/>
        <v>2</v>
      </c>
    </row>
    <row r="205" spans="1:37" x14ac:dyDescent="0.2">
      <c r="A205" s="84" t="s">
        <v>461</v>
      </c>
      <c r="B205" s="90" t="s">
        <v>999</v>
      </c>
      <c r="C205" s="84" t="s">
        <v>765</v>
      </c>
      <c r="D205" s="90" t="s">
        <v>1245</v>
      </c>
      <c r="E205" s="84" t="s">
        <v>660</v>
      </c>
      <c r="F205" s="90" t="s">
        <v>972</v>
      </c>
      <c r="G205" s="103" t="s">
        <v>2761</v>
      </c>
      <c r="H205" s="90" t="s">
        <v>379</v>
      </c>
      <c r="I205" s="84" t="s">
        <v>469</v>
      </c>
      <c r="J205" s="90" t="s">
        <v>1755</v>
      </c>
      <c r="K205" s="83" t="s">
        <v>2192</v>
      </c>
      <c r="L205" s="82"/>
      <c r="M205" s="90">
        <v>4</v>
      </c>
      <c r="N205" s="90"/>
      <c r="O205" s="90">
        <f t="shared" si="25"/>
        <v>4</v>
      </c>
      <c r="P205" s="90"/>
      <c r="Q205" s="90">
        <f t="shared" si="25"/>
        <v>4</v>
      </c>
      <c r="R205" s="90"/>
      <c r="S205" s="90">
        <f t="shared" si="26"/>
        <v>4</v>
      </c>
      <c r="T205" s="90"/>
      <c r="U205" s="90">
        <f t="shared" si="26"/>
        <v>4</v>
      </c>
      <c r="V205" s="90"/>
      <c r="W205" s="90">
        <f t="shared" si="26"/>
        <v>4</v>
      </c>
      <c r="X205" s="90"/>
      <c r="Y205" s="90">
        <f t="shared" si="26"/>
        <v>4</v>
      </c>
      <c r="Z205" s="90"/>
      <c r="AA205" s="90">
        <f t="shared" si="27"/>
        <v>4</v>
      </c>
      <c r="AB205" s="90"/>
      <c r="AC205" s="90">
        <f t="shared" si="27"/>
        <v>4</v>
      </c>
      <c r="AD205" s="90"/>
      <c r="AE205" s="90">
        <f t="shared" si="27"/>
        <v>4</v>
      </c>
      <c r="AF205" s="90"/>
      <c r="AG205" s="90">
        <f t="shared" si="27"/>
        <v>4</v>
      </c>
      <c r="AH205" s="90"/>
      <c r="AI205" s="90">
        <f t="shared" si="28"/>
        <v>4</v>
      </c>
      <c r="AJ205" s="90"/>
      <c r="AK205" s="90">
        <f t="shared" si="28"/>
        <v>4</v>
      </c>
    </row>
    <row r="206" spans="1:37" x14ac:dyDescent="0.2">
      <c r="A206" s="84" t="s">
        <v>461</v>
      </c>
      <c r="B206" s="90" t="s">
        <v>999</v>
      </c>
      <c r="C206" s="84" t="s">
        <v>768</v>
      </c>
      <c r="D206" s="90" t="s">
        <v>1714</v>
      </c>
      <c r="E206" s="84" t="s">
        <v>660</v>
      </c>
      <c r="F206" s="90" t="s">
        <v>972</v>
      </c>
      <c r="G206" s="103" t="s">
        <v>2762</v>
      </c>
      <c r="H206" s="90" t="s">
        <v>382</v>
      </c>
      <c r="I206" s="84" t="s">
        <v>469</v>
      </c>
      <c r="J206" s="90" t="s">
        <v>1755</v>
      </c>
      <c r="K206" s="83" t="s">
        <v>2192</v>
      </c>
      <c r="L206" s="82"/>
      <c r="M206" s="90">
        <v>1</v>
      </c>
      <c r="N206" s="90"/>
      <c r="O206" s="90">
        <f t="shared" si="25"/>
        <v>1</v>
      </c>
      <c r="P206" s="90"/>
      <c r="Q206" s="90">
        <f t="shared" si="25"/>
        <v>1</v>
      </c>
      <c r="R206" s="90"/>
      <c r="S206" s="90">
        <f t="shared" si="26"/>
        <v>1</v>
      </c>
      <c r="T206" s="90"/>
      <c r="U206" s="90">
        <f t="shared" si="26"/>
        <v>1</v>
      </c>
      <c r="V206" s="90"/>
      <c r="W206" s="90">
        <f t="shared" si="26"/>
        <v>1</v>
      </c>
      <c r="X206" s="90"/>
      <c r="Y206" s="90">
        <f t="shared" si="26"/>
        <v>1</v>
      </c>
      <c r="Z206" s="90"/>
      <c r="AA206" s="90">
        <f t="shared" si="27"/>
        <v>1</v>
      </c>
      <c r="AB206" s="90"/>
      <c r="AC206" s="90">
        <f t="shared" si="27"/>
        <v>1</v>
      </c>
      <c r="AD206" s="90"/>
      <c r="AE206" s="90">
        <f t="shared" si="27"/>
        <v>1</v>
      </c>
      <c r="AF206" s="90"/>
      <c r="AG206" s="90">
        <f t="shared" si="27"/>
        <v>1</v>
      </c>
      <c r="AH206" s="90"/>
      <c r="AI206" s="90">
        <f t="shared" si="28"/>
        <v>1</v>
      </c>
      <c r="AJ206" s="90"/>
      <c r="AK206" s="90">
        <f t="shared" si="28"/>
        <v>1</v>
      </c>
    </row>
    <row r="207" spans="1:37" x14ac:dyDescent="0.2">
      <c r="A207" s="84" t="s">
        <v>461</v>
      </c>
      <c r="B207" s="90" t="s">
        <v>999</v>
      </c>
      <c r="C207" s="84" t="s">
        <v>598</v>
      </c>
      <c r="D207" s="90" t="s">
        <v>1959</v>
      </c>
      <c r="E207" s="84" t="s">
        <v>660</v>
      </c>
      <c r="F207" s="90" t="s">
        <v>972</v>
      </c>
      <c r="G207" s="103" t="s">
        <v>349</v>
      </c>
      <c r="H207" s="90" t="s">
        <v>340</v>
      </c>
      <c r="I207" s="84" t="s">
        <v>469</v>
      </c>
      <c r="J207" s="90" t="s">
        <v>1755</v>
      </c>
      <c r="K207" s="83" t="s">
        <v>2192</v>
      </c>
      <c r="L207" s="82"/>
      <c r="M207" s="90">
        <v>40</v>
      </c>
      <c r="N207" s="90"/>
      <c r="O207" s="90">
        <f t="shared" si="25"/>
        <v>40</v>
      </c>
      <c r="P207" s="90"/>
      <c r="Q207" s="90">
        <f t="shared" si="25"/>
        <v>40</v>
      </c>
      <c r="R207" s="90"/>
      <c r="S207" s="90">
        <f t="shared" si="26"/>
        <v>40</v>
      </c>
      <c r="T207" s="90"/>
      <c r="U207" s="90">
        <f t="shared" si="26"/>
        <v>40</v>
      </c>
      <c r="V207" s="90"/>
      <c r="W207" s="90">
        <f t="shared" si="26"/>
        <v>40</v>
      </c>
      <c r="X207" s="90"/>
      <c r="Y207" s="90">
        <f t="shared" si="26"/>
        <v>40</v>
      </c>
      <c r="Z207" s="90"/>
      <c r="AA207" s="90">
        <f t="shared" si="27"/>
        <v>40</v>
      </c>
      <c r="AB207" s="90"/>
      <c r="AC207" s="90">
        <f t="shared" si="27"/>
        <v>40</v>
      </c>
      <c r="AD207" s="90"/>
      <c r="AE207" s="90">
        <f t="shared" si="27"/>
        <v>40</v>
      </c>
      <c r="AF207" s="90"/>
      <c r="AG207" s="90">
        <f t="shared" si="27"/>
        <v>40</v>
      </c>
      <c r="AH207" s="90"/>
      <c r="AI207" s="90">
        <f t="shared" si="28"/>
        <v>40</v>
      </c>
      <c r="AJ207" s="90"/>
      <c r="AK207" s="90">
        <f t="shared" si="28"/>
        <v>40</v>
      </c>
    </row>
    <row r="208" spans="1:37" x14ac:dyDescent="0.2">
      <c r="A208" s="84" t="s">
        <v>461</v>
      </c>
      <c r="B208" s="90" t="s">
        <v>999</v>
      </c>
      <c r="C208" s="84" t="s">
        <v>156</v>
      </c>
      <c r="D208" s="90" t="s">
        <v>541</v>
      </c>
      <c r="E208" s="84" t="s">
        <v>480</v>
      </c>
      <c r="F208" s="90" t="s">
        <v>1102</v>
      </c>
      <c r="G208" s="103" t="s">
        <v>2764</v>
      </c>
      <c r="H208" s="90" t="s">
        <v>384</v>
      </c>
      <c r="I208" s="84" t="s">
        <v>469</v>
      </c>
      <c r="J208" s="90" t="s">
        <v>1755</v>
      </c>
      <c r="K208" s="83" t="s">
        <v>2192</v>
      </c>
      <c r="L208" s="82"/>
      <c r="M208" s="90">
        <v>9</v>
      </c>
      <c r="N208" s="90"/>
      <c r="O208" s="90">
        <f t="shared" si="25"/>
        <v>9</v>
      </c>
      <c r="P208" s="90"/>
      <c r="Q208" s="90">
        <f t="shared" si="25"/>
        <v>9</v>
      </c>
      <c r="R208" s="90"/>
      <c r="S208" s="90">
        <f t="shared" si="26"/>
        <v>9</v>
      </c>
      <c r="T208" s="90"/>
      <c r="U208" s="90">
        <f t="shared" si="26"/>
        <v>9</v>
      </c>
      <c r="V208" s="90"/>
      <c r="W208" s="90">
        <f t="shared" si="26"/>
        <v>9</v>
      </c>
      <c r="X208" s="90"/>
      <c r="Y208" s="90">
        <f t="shared" si="26"/>
        <v>9</v>
      </c>
      <c r="Z208" s="90"/>
      <c r="AA208" s="90">
        <f t="shared" si="27"/>
        <v>9</v>
      </c>
      <c r="AB208" s="90"/>
      <c r="AC208" s="90">
        <f t="shared" si="27"/>
        <v>9</v>
      </c>
      <c r="AD208" s="90"/>
      <c r="AE208" s="90">
        <f t="shared" si="27"/>
        <v>9</v>
      </c>
      <c r="AF208" s="90"/>
      <c r="AG208" s="90">
        <f t="shared" si="27"/>
        <v>9</v>
      </c>
      <c r="AH208" s="90"/>
      <c r="AI208" s="90">
        <f t="shared" si="28"/>
        <v>9</v>
      </c>
      <c r="AJ208" s="90"/>
      <c r="AK208" s="90">
        <f t="shared" si="28"/>
        <v>9</v>
      </c>
    </row>
    <row r="209" spans="1:37" x14ac:dyDescent="0.2">
      <c r="A209" s="84" t="s">
        <v>461</v>
      </c>
      <c r="B209" s="90" t="s">
        <v>999</v>
      </c>
      <c r="C209" s="84" t="s">
        <v>156</v>
      </c>
      <c r="D209" s="90" t="s">
        <v>541</v>
      </c>
      <c r="E209" s="84" t="s">
        <v>551</v>
      </c>
      <c r="F209" s="90" t="s">
        <v>2190</v>
      </c>
      <c r="G209" s="103" t="s">
        <v>2287</v>
      </c>
      <c r="H209" s="90" t="s">
        <v>2555</v>
      </c>
      <c r="I209" s="84" t="s">
        <v>469</v>
      </c>
      <c r="J209" s="90" t="s">
        <v>1755</v>
      </c>
      <c r="K209" s="83" t="s">
        <v>2192</v>
      </c>
      <c r="L209" s="82"/>
      <c r="M209" s="90">
        <v>3</v>
      </c>
      <c r="N209" s="90"/>
      <c r="O209" s="90">
        <f t="shared" si="25"/>
        <v>3</v>
      </c>
      <c r="P209" s="90"/>
      <c r="Q209" s="90">
        <f t="shared" si="25"/>
        <v>3</v>
      </c>
      <c r="R209" s="90"/>
      <c r="S209" s="90">
        <f t="shared" si="26"/>
        <v>3</v>
      </c>
      <c r="T209" s="90"/>
      <c r="U209" s="90">
        <f t="shared" si="26"/>
        <v>3</v>
      </c>
      <c r="V209" s="90"/>
      <c r="W209" s="90">
        <f t="shared" si="26"/>
        <v>3</v>
      </c>
      <c r="X209" s="90"/>
      <c r="Y209" s="90">
        <f t="shared" si="26"/>
        <v>3</v>
      </c>
      <c r="Z209" s="90"/>
      <c r="AA209" s="90">
        <f t="shared" si="27"/>
        <v>3</v>
      </c>
      <c r="AB209" s="90"/>
      <c r="AC209" s="90">
        <f t="shared" si="27"/>
        <v>3</v>
      </c>
      <c r="AD209" s="90"/>
      <c r="AE209" s="90">
        <f t="shared" si="27"/>
        <v>3</v>
      </c>
      <c r="AF209" s="90"/>
      <c r="AG209" s="90">
        <f t="shared" si="27"/>
        <v>3</v>
      </c>
      <c r="AH209" s="90"/>
      <c r="AI209" s="90">
        <f t="shared" si="28"/>
        <v>3</v>
      </c>
      <c r="AJ209" s="90"/>
      <c r="AK209" s="90">
        <f t="shared" si="28"/>
        <v>3</v>
      </c>
    </row>
    <row r="210" spans="1:37" x14ac:dyDescent="0.2">
      <c r="A210" s="84" t="s">
        <v>461</v>
      </c>
      <c r="B210" s="90" t="s">
        <v>999</v>
      </c>
      <c r="C210" s="84" t="s">
        <v>171</v>
      </c>
      <c r="D210" s="90" t="s">
        <v>1961</v>
      </c>
      <c r="E210" s="84" t="s">
        <v>480</v>
      </c>
      <c r="F210" s="90" t="s">
        <v>1102</v>
      </c>
      <c r="G210" s="103" t="s">
        <v>852</v>
      </c>
      <c r="H210" s="90" t="s">
        <v>387</v>
      </c>
      <c r="I210" s="84" t="s">
        <v>469</v>
      </c>
      <c r="J210" s="90" t="s">
        <v>1755</v>
      </c>
      <c r="K210" s="83" t="s">
        <v>2192</v>
      </c>
      <c r="L210" s="82"/>
      <c r="M210" s="90">
        <v>2</v>
      </c>
      <c r="N210" s="90"/>
      <c r="O210" s="90">
        <f t="shared" si="25"/>
        <v>2</v>
      </c>
      <c r="P210" s="90"/>
      <c r="Q210" s="90">
        <f t="shared" si="25"/>
        <v>2</v>
      </c>
      <c r="R210" s="90"/>
      <c r="S210" s="90">
        <f t="shared" si="26"/>
        <v>2</v>
      </c>
      <c r="T210" s="90"/>
      <c r="U210" s="90">
        <f t="shared" si="26"/>
        <v>2</v>
      </c>
      <c r="V210" s="90"/>
      <c r="W210" s="90">
        <f t="shared" si="26"/>
        <v>2</v>
      </c>
      <c r="X210" s="90"/>
      <c r="Y210" s="90">
        <f t="shared" si="26"/>
        <v>2</v>
      </c>
      <c r="Z210" s="90"/>
      <c r="AA210" s="90">
        <f t="shared" si="27"/>
        <v>2</v>
      </c>
      <c r="AB210" s="90"/>
      <c r="AC210" s="90">
        <f t="shared" si="27"/>
        <v>2</v>
      </c>
      <c r="AD210" s="90"/>
      <c r="AE210" s="90">
        <f t="shared" si="27"/>
        <v>2</v>
      </c>
      <c r="AF210" s="90"/>
      <c r="AG210" s="90">
        <f t="shared" si="27"/>
        <v>2</v>
      </c>
      <c r="AH210" s="90"/>
      <c r="AI210" s="90">
        <f t="shared" si="28"/>
        <v>2</v>
      </c>
      <c r="AJ210" s="90"/>
      <c r="AK210" s="90">
        <f t="shared" si="28"/>
        <v>2</v>
      </c>
    </row>
    <row r="211" spans="1:37" x14ac:dyDescent="0.2">
      <c r="A211" s="84" t="s">
        <v>461</v>
      </c>
      <c r="B211" s="90" t="s">
        <v>999</v>
      </c>
      <c r="C211" s="84" t="s">
        <v>445</v>
      </c>
      <c r="D211" s="90" t="s">
        <v>648</v>
      </c>
      <c r="E211" s="84" t="s">
        <v>480</v>
      </c>
      <c r="F211" s="90" t="s">
        <v>1102</v>
      </c>
      <c r="G211" s="103" t="s">
        <v>1420</v>
      </c>
      <c r="H211" s="90" t="s">
        <v>391</v>
      </c>
      <c r="I211" s="84" t="s">
        <v>469</v>
      </c>
      <c r="J211" s="90" t="s">
        <v>1755</v>
      </c>
      <c r="K211" s="83" t="s">
        <v>2192</v>
      </c>
      <c r="L211" s="82"/>
      <c r="M211" s="90">
        <v>0</v>
      </c>
      <c r="N211" s="90"/>
      <c r="O211" s="90">
        <f t="shared" si="25"/>
        <v>0</v>
      </c>
      <c r="P211" s="90"/>
      <c r="Q211" s="90">
        <f t="shared" si="25"/>
        <v>0</v>
      </c>
      <c r="R211" s="90"/>
      <c r="S211" s="90">
        <f t="shared" si="26"/>
        <v>0</v>
      </c>
      <c r="T211" s="90"/>
      <c r="U211" s="90">
        <f t="shared" si="26"/>
        <v>0</v>
      </c>
      <c r="V211" s="90"/>
      <c r="W211" s="90">
        <f t="shared" si="26"/>
        <v>0</v>
      </c>
      <c r="X211" s="90"/>
      <c r="Y211" s="90">
        <f t="shared" si="26"/>
        <v>0</v>
      </c>
      <c r="Z211" s="90"/>
      <c r="AA211" s="90">
        <f t="shared" si="27"/>
        <v>0</v>
      </c>
      <c r="AB211" s="90"/>
      <c r="AC211" s="90">
        <f t="shared" si="27"/>
        <v>0</v>
      </c>
      <c r="AD211" s="90"/>
      <c r="AE211" s="90">
        <f t="shared" si="27"/>
        <v>0</v>
      </c>
      <c r="AF211" s="90"/>
      <c r="AG211" s="90">
        <f t="shared" si="27"/>
        <v>0</v>
      </c>
      <c r="AH211" s="90"/>
      <c r="AI211" s="90">
        <f t="shared" si="28"/>
        <v>0</v>
      </c>
      <c r="AJ211" s="90"/>
      <c r="AK211" s="90">
        <f t="shared" si="28"/>
        <v>0</v>
      </c>
    </row>
    <row r="212" spans="1:37" x14ac:dyDescent="0.2">
      <c r="A212" s="84" t="s">
        <v>461</v>
      </c>
      <c r="B212" s="90" t="s">
        <v>999</v>
      </c>
      <c r="C212" s="84" t="s">
        <v>1248</v>
      </c>
      <c r="D212" s="90" t="s">
        <v>1963</v>
      </c>
      <c r="E212" s="84" t="s">
        <v>480</v>
      </c>
      <c r="F212" s="90" t="s">
        <v>1102</v>
      </c>
      <c r="G212" s="103" t="s">
        <v>2765</v>
      </c>
      <c r="H212" s="90" t="s">
        <v>2332</v>
      </c>
      <c r="I212" s="84" t="s">
        <v>834</v>
      </c>
      <c r="J212" s="90" t="s">
        <v>473</v>
      </c>
      <c r="K212" s="83" t="s">
        <v>1166</v>
      </c>
      <c r="L212" s="82" t="s">
        <v>40</v>
      </c>
      <c r="M212" s="90">
        <v>2</v>
      </c>
      <c r="N212" s="90"/>
      <c r="O212" s="90">
        <f t="shared" si="25"/>
        <v>2</v>
      </c>
      <c r="P212" s="90"/>
      <c r="Q212" s="90">
        <f t="shared" si="25"/>
        <v>2</v>
      </c>
      <c r="R212" s="90"/>
      <c r="S212" s="90">
        <f t="shared" si="26"/>
        <v>2</v>
      </c>
      <c r="T212" s="90"/>
      <c r="U212" s="90">
        <f t="shared" si="26"/>
        <v>2</v>
      </c>
      <c r="V212" s="90"/>
      <c r="W212" s="90">
        <f t="shared" si="26"/>
        <v>2</v>
      </c>
      <c r="X212" s="90"/>
      <c r="Y212" s="90">
        <f t="shared" si="26"/>
        <v>2</v>
      </c>
      <c r="Z212" s="90"/>
      <c r="AA212" s="90">
        <f t="shared" si="27"/>
        <v>2</v>
      </c>
      <c r="AB212" s="90"/>
      <c r="AC212" s="90">
        <f t="shared" si="27"/>
        <v>2</v>
      </c>
      <c r="AD212" s="90"/>
      <c r="AE212" s="90">
        <f t="shared" si="27"/>
        <v>2</v>
      </c>
      <c r="AF212" s="90"/>
      <c r="AG212" s="90">
        <f t="shared" si="27"/>
        <v>2</v>
      </c>
      <c r="AH212" s="90"/>
      <c r="AI212" s="90">
        <f t="shared" si="28"/>
        <v>2</v>
      </c>
      <c r="AJ212" s="90"/>
      <c r="AK212" s="90">
        <f t="shared" si="28"/>
        <v>2</v>
      </c>
    </row>
    <row r="213" spans="1:37" x14ac:dyDescent="0.2">
      <c r="A213" s="84" t="s">
        <v>461</v>
      </c>
      <c r="B213" s="90" t="s">
        <v>999</v>
      </c>
      <c r="C213" s="84" t="s">
        <v>771</v>
      </c>
      <c r="D213" s="90" t="s">
        <v>1964</v>
      </c>
      <c r="E213" s="84" t="s">
        <v>224</v>
      </c>
      <c r="F213" s="90" t="s">
        <v>267</v>
      </c>
      <c r="G213" s="103" t="s">
        <v>2766</v>
      </c>
      <c r="H213" s="90" t="s">
        <v>395</v>
      </c>
      <c r="I213" s="84" t="s">
        <v>469</v>
      </c>
      <c r="J213" s="90" t="s">
        <v>1755</v>
      </c>
      <c r="K213" s="83" t="s">
        <v>2192</v>
      </c>
      <c r="L213" s="82"/>
      <c r="M213" s="90">
        <v>8</v>
      </c>
      <c r="N213" s="90"/>
      <c r="O213" s="90">
        <f t="shared" si="25"/>
        <v>8</v>
      </c>
      <c r="P213" s="90"/>
      <c r="Q213" s="90">
        <f t="shared" si="25"/>
        <v>8</v>
      </c>
      <c r="R213" s="90"/>
      <c r="S213" s="90">
        <f t="shared" si="26"/>
        <v>8</v>
      </c>
      <c r="T213" s="90"/>
      <c r="U213" s="90">
        <f t="shared" si="26"/>
        <v>8</v>
      </c>
      <c r="V213" s="90"/>
      <c r="W213" s="90">
        <f t="shared" si="26"/>
        <v>8</v>
      </c>
      <c r="X213" s="90"/>
      <c r="Y213" s="90">
        <f t="shared" si="26"/>
        <v>8</v>
      </c>
      <c r="Z213" s="90"/>
      <c r="AA213" s="90">
        <f t="shared" si="27"/>
        <v>8</v>
      </c>
      <c r="AB213" s="90"/>
      <c r="AC213" s="90">
        <f t="shared" si="27"/>
        <v>8</v>
      </c>
      <c r="AD213" s="90"/>
      <c r="AE213" s="90">
        <f t="shared" si="27"/>
        <v>8</v>
      </c>
      <c r="AF213" s="90"/>
      <c r="AG213" s="90">
        <f t="shared" si="27"/>
        <v>8</v>
      </c>
      <c r="AH213" s="90"/>
      <c r="AI213" s="90">
        <f t="shared" si="28"/>
        <v>8</v>
      </c>
      <c r="AJ213" s="90"/>
      <c r="AK213" s="90">
        <f t="shared" si="28"/>
        <v>8</v>
      </c>
    </row>
    <row r="214" spans="1:37" x14ac:dyDescent="0.2">
      <c r="A214" s="84" t="s">
        <v>461</v>
      </c>
      <c r="B214" s="90" t="s">
        <v>999</v>
      </c>
      <c r="C214" s="84" t="s">
        <v>772</v>
      </c>
      <c r="D214" s="90" t="s">
        <v>1125</v>
      </c>
      <c r="E214" s="84" t="s">
        <v>224</v>
      </c>
      <c r="F214" s="90" t="s">
        <v>267</v>
      </c>
      <c r="G214" s="103" t="s">
        <v>720</v>
      </c>
      <c r="H214" s="90" t="s">
        <v>43</v>
      </c>
      <c r="I214" s="84" t="s">
        <v>469</v>
      </c>
      <c r="J214" s="90" t="s">
        <v>1755</v>
      </c>
      <c r="K214" s="83" t="s">
        <v>2192</v>
      </c>
      <c r="L214" s="82"/>
      <c r="M214" s="90">
        <v>2</v>
      </c>
      <c r="N214" s="90"/>
      <c r="O214" s="90">
        <f t="shared" si="25"/>
        <v>2</v>
      </c>
      <c r="P214" s="90"/>
      <c r="Q214" s="90">
        <f t="shared" si="25"/>
        <v>2</v>
      </c>
      <c r="R214" s="90"/>
      <c r="S214" s="90">
        <f t="shared" si="26"/>
        <v>2</v>
      </c>
      <c r="T214" s="90"/>
      <c r="U214" s="90">
        <f t="shared" si="26"/>
        <v>2</v>
      </c>
      <c r="V214" s="90"/>
      <c r="W214" s="90">
        <f t="shared" si="26"/>
        <v>2</v>
      </c>
      <c r="X214" s="90"/>
      <c r="Y214" s="90">
        <f t="shared" si="26"/>
        <v>2</v>
      </c>
      <c r="Z214" s="90"/>
      <c r="AA214" s="90">
        <f t="shared" si="27"/>
        <v>2</v>
      </c>
      <c r="AB214" s="90"/>
      <c r="AC214" s="90">
        <f t="shared" si="27"/>
        <v>2</v>
      </c>
      <c r="AD214" s="90"/>
      <c r="AE214" s="90">
        <f t="shared" si="27"/>
        <v>2</v>
      </c>
      <c r="AF214" s="90"/>
      <c r="AG214" s="90">
        <f t="shared" si="27"/>
        <v>2</v>
      </c>
      <c r="AH214" s="90"/>
      <c r="AI214" s="90">
        <f t="shared" si="28"/>
        <v>2</v>
      </c>
      <c r="AJ214" s="90"/>
      <c r="AK214" s="90">
        <f t="shared" si="28"/>
        <v>2</v>
      </c>
    </row>
    <row r="215" spans="1:37" x14ac:dyDescent="0.2">
      <c r="A215" s="84" t="s">
        <v>461</v>
      </c>
      <c r="B215" s="90" t="s">
        <v>999</v>
      </c>
      <c r="C215" s="84" t="s">
        <v>205</v>
      </c>
      <c r="D215" s="90" t="s">
        <v>1967</v>
      </c>
      <c r="E215" s="84" t="s">
        <v>224</v>
      </c>
      <c r="F215" s="90" t="s">
        <v>267</v>
      </c>
      <c r="G215" s="103" t="s">
        <v>736</v>
      </c>
      <c r="H215" s="90" t="s">
        <v>400</v>
      </c>
      <c r="I215" s="84" t="s">
        <v>469</v>
      </c>
      <c r="J215" s="90" t="s">
        <v>1755</v>
      </c>
      <c r="K215" s="83" t="s">
        <v>2192</v>
      </c>
      <c r="L215" s="82"/>
      <c r="M215" s="90">
        <v>1</v>
      </c>
      <c r="N215" s="90"/>
      <c r="O215" s="90">
        <f t="shared" si="25"/>
        <v>1</v>
      </c>
      <c r="P215" s="90"/>
      <c r="Q215" s="90">
        <f t="shared" si="25"/>
        <v>1</v>
      </c>
      <c r="R215" s="90"/>
      <c r="S215" s="90">
        <f t="shared" si="26"/>
        <v>1</v>
      </c>
      <c r="T215" s="90"/>
      <c r="U215" s="90">
        <f t="shared" si="26"/>
        <v>1</v>
      </c>
      <c r="V215" s="90"/>
      <c r="W215" s="90">
        <f t="shared" si="26"/>
        <v>1</v>
      </c>
      <c r="X215" s="90"/>
      <c r="Y215" s="90">
        <f t="shared" si="26"/>
        <v>1</v>
      </c>
      <c r="Z215" s="90"/>
      <c r="AA215" s="90">
        <f t="shared" si="27"/>
        <v>1</v>
      </c>
      <c r="AB215" s="90"/>
      <c r="AC215" s="90">
        <f t="shared" si="27"/>
        <v>1</v>
      </c>
      <c r="AD215" s="90"/>
      <c r="AE215" s="90">
        <f t="shared" si="27"/>
        <v>1</v>
      </c>
      <c r="AF215" s="90"/>
      <c r="AG215" s="90">
        <f t="shared" si="27"/>
        <v>1</v>
      </c>
      <c r="AH215" s="90"/>
      <c r="AI215" s="90">
        <f t="shared" si="28"/>
        <v>1</v>
      </c>
      <c r="AJ215" s="90"/>
      <c r="AK215" s="90">
        <f t="shared" si="28"/>
        <v>1</v>
      </c>
    </row>
    <row r="216" spans="1:37" x14ac:dyDescent="0.2">
      <c r="A216" s="84" t="s">
        <v>461</v>
      </c>
      <c r="B216" s="90" t="s">
        <v>999</v>
      </c>
      <c r="C216" s="84" t="s">
        <v>777</v>
      </c>
      <c r="D216" s="90" t="s">
        <v>1968</v>
      </c>
      <c r="E216" s="84" t="s">
        <v>224</v>
      </c>
      <c r="F216" s="90" t="s">
        <v>267</v>
      </c>
      <c r="G216" s="103" t="s">
        <v>2767</v>
      </c>
      <c r="H216" s="90" t="s">
        <v>405</v>
      </c>
      <c r="I216" s="84" t="s">
        <v>469</v>
      </c>
      <c r="J216" s="90" t="s">
        <v>1755</v>
      </c>
      <c r="K216" s="83" t="s">
        <v>2192</v>
      </c>
      <c r="L216" s="82"/>
      <c r="M216" s="90">
        <v>6</v>
      </c>
      <c r="N216" s="90"/>
      <c r="O216" s="90">
        <f t="shared" si="25"/>
        <v>6</v>
      </c>
      <c r="P216" s="90"/>
      <c r="Q216" s="90">
        <f t="shared" si="25"/>
        <v>6</v>
      </c>
      <c r="R216" s="90"/>
      <c r="S216" s="90">
        <f t="shared" si="26"/>
        <v>6</v>
      </c>
      <c r="T216" s="90"/>
      <c r="U216" s="90">
        <f t="shared" si="26"/>
        <v>6</v>
      </c>
      <c r="V216" s="90"/>
      <c r="W216" s="90">
        <f t="shared" si="26"/>
        <v>6</v>
      </c>
      <c r="X216" s="90"/>
      <c r="Y216" s="90">
        <f t="shared" si="26"/>
        <v>6</v>
      </c>
      <c r="Z216" s="90"/>
      <c r="AA216" s="90">
        <f t="shared" si="27"/>
        <v>6</v>
      </c>
      <c r="AB216" s="90"/>
      <c r="AC216" s="90">
        <f t="shared" si="27"/>
        <v>6</v>
      </c>
      <c r="AD216" s="90"/>
      <c r="AE216" s="90">
        <f t="shared" si="27"/>
        <v>6</v>
      </c>
      <c r="AF216" s="90"/>
      <c r="AG216" s="90">
        <f t="shared" si="27"/>
        <v>6</v>
      </c>
      <c r="AH216" s="90"/>
      <c r="AI216" s="90">
        <f t="shared" si="28"/>
        <v>6</v>
      </c>
      <c r="AJ216" s="90"/>
      <c r="AK216" s="90">
        <f t="shared" si="28"/>
        <v>6</v>
      </c>
    </row>
    <row r="217" spans="1:37" x14ac:dyDescent="0.2">
      <c r="A217" s="84" t="s">
        <v>461</v>
      </c>
      <c r="B217" s="90" t="s">
        <v>999</v>
      </c>
      <c r="C217" s="84" t="s">
        <v>779</v>
      </c>
      <c r="D217" s="90" t="s">
        <v>1634</v>
      </c>
      <c r="E217" s="84" t="s">
        <v>224</v>
      </c>
      <c r="F217" s="90" t="s">
        <v>267</v>
      </c>
      <c r="G217" s="103" t="s">
        <v>2768</v>
      </c>
      <c r="H217" s="90" t="s">
        <v>30</v>
      </c>
      <c r="I217" s="84" t="s">
        <v>469</v>
      </c>
      <c r="J217" s="90" t="s">
        <v>1755</v>
      </c>
      <c r="K217" s="83" t="s">
        <v>2192</v>
      </c>
      <c r="L217" s="82"/>
      <c r="M217" s="90">
        <v>2</v>
      </c>
      <c r="N217" s="90"/>
      <c r="O217" s="90">
        <f t="shared" si="25"/>
        <v>2</v>
      </c>
      <c r="P217" s="90"/>
      <c r="Q217" s="90">
        <f t="shared" si="25"/>
        <v>2</v>
      </c>
      <c r="R217" s="90"/>
      <c r="S217" s="90">
        <f t="shared" si="26"/>
        <v>2</v>
      </c>
      <c r="T217" s="90"/>
      <c r="U217" s="90">
        <f t="shared" si="26"/>
        <v>2</v>
      </c>
      <c r="V217" s="90"/>
      <c r="W217" s="90">
        <f t="shared" si="26"/>
        <v>2</v>
      </c>
      <c r="X217" s="90"/>
      <c r="Y217" s="90">
        <f t="shared" si="26"/>
        <v>2</v>
      </c>
      <c r="Z217" s="90"/>
      <c r="AA217" s="90">
        <f t="shared" si="27"/>
        <v>2</v>
      </c>
      <c r="AB217" s="90"/>
      <c r="AC217" s="90">
        <f t="shared" si="27"/>
        <v>2</v>
      </c>
      <c r="AD217" s="90"/>
      <c r="AE217" s="90">
        <f t="shared" si="27"/>
        <v>2</v>
      </c>
      <c r="AF217" s="90"/>
      <c r="AG217" s="90">
        <f t="shared" si="27"/>
        <v>2</v>
      </c>
      <c r="AH217" s="90"/>
      <c r="AI217" s="90">
        <f t="shared" si="28"/>
        <v>2</v>
      </c>
      <c r="AJ217" s="90"/>
      <c r="AK217" s="90">
        <f t="shared" si="28"/>
        <v>2</v>
      </c>
    </row>
    <row r="218" spans="1:37" x14ac:dyDescent="0.2">
      <c r="A218" s="84" t="s">
        <v>461</v>
      </c>
      <c r="B218" s="90" t="s">
        <v>999</v>
      </c>
      <c r="C218" s="84" t="s">
        <v>1177</v>
      </c>
      <c r="D218" s="90" t="s">
        <v>3002</v>
      </c>
      <c r="E218" s="84" t="s">
        <v>224</v>
      </c>
      <c r="F218" s="90" t="s">
        <v>267</v>
      </c>
      <c r="G218" s="103" t="s">
        <v>2768</v>
      </c>
      <c r="H218" s="90" t="s">
        <v>2902</v>
      </c>
      <c r="I218" s="84" t="s">
        <v>205</v>
      </c>
      <c r="J218" s="90" t="s">
        <v>856</v>
      </c>
      <c r="K218" s="83" t="s">
        <v>1238</v>
      </c>
      <c r="L218" s="82"/>
      <c r="M218" s="90">
        <v>3</v>
      </c>
      <c r="N218" s="90"/>
      <c r="O218" s="90">
        <f t="shared" si="25"/>
        <v>3</v>
      </c>
      <c r="P218" s="90"/>
      <c r="Q218" s="90">
        <f t="shared" si="25"/>
        <v>3</v>
      </c>
      <c r="R218" s="90"/>
      <c r="S218" s="90">
        <f t="shared" si="26"/>
        <v>3</v>
      </c>
      <c r="T218" s="90"/>
      <c r="U218" s="90">
        <f t="shared" si="26"/>
        <v>3</v>
      </c>
      <c r="V218" s="90"/>
      <c r="W218" s="90">
        <f t="shared" si="26"/>
        <v>3</v>
      </c>
      <c r="X218" s="90"/>
      <c r="Y218" s="90">
        <f t="shared" si="26"/>
        <v>3</v>
      </c>
      <c r="Z218" s="90"/>
      <c r="AA218" s="90">
        <f t="shared" si="27"/>
        <v>3</v>
      </c>
      <c r="AB218" s="90"/>
      <c r="AC218" s="90">
        <f t="shared" si="27"/>
        <v>3</v>
      </c>
      <c r="AD218" s="90"/>
      <c r="AE218" s="90">
        <f t="shared" si="27"/>
        <v>3</v>
      </c>
      <c r="AF218" s="90"/>
      <c r="AG218" s="90">
        <f t="shared" si="27"/>
        <v>3</v>
      </c>
      <c r="AH218" s="90"/>
      <c r="AI218" s="90">
        <f t="shared" si="28"/>
        <v>3</v>
      </c>
      <c r="AJ218" s="90"/>
      <c r="AK218" s="90">
        <f t="shared" si="28"/>
        <v>3</v>
      </c>
    </row>
    <row r="219" spans="1:37" x14ac:dyDescent="0.2">
      <c r="A219" s="84" t="s">
        <v>461</v>
      </c>
      <c r="B219" s="90" t="s">
        <v>999</v>
      </c>
      <c r="C219" s="84" t="s">
        <v>784</v>
      </c>
      <c r="D219" s="90" t="s">
        <v>1767</v>
      </c>
      <c r="E219" s="84" t="s">
        <v>480</v>
      </c>
      <c r="F219" s="90" t="s">
        <v>1102</v>
      </c>
      <c r="G219" s="103" t="s">
        <v>1232</v>
      </c>
      <c r="H219" s="90" t="s">
        <v>407</v>
      </c>
      <c r="I219" s="84" t="s">
        <v>469</v>
      </c>
      <c r="J219" s="90" t="s">
        <v>1755</v>
      </c>
      <c r="K219" s="83" t="s">
        <v>2192</v>
      </c>
      <c r="L219" s="82"/>
      <c r="M219" s="90">
        <v>2</v>
      </c>
      <c r="N219" s="90"/>
      <c r="O219" s="90">
        <f t="shared" si="25"/>
        <v>2</v>
      </c>
      <c r="P219" s="90"/>
      <c r="Q219" s="90">
        <f t="shared" si="25"/>
        <v>2</v>
      </c>
      <c r="R219" s="90"/>
      <c r="S219" s="90">
        <f t="shared" si="26"/>
        <v>2</v>
      </c>
      <c r="T219" s="90"/>
      <c r="U219" s="90">
        <f t="shared" si="26"/>
        <v>2</v>
      </c>
      <c r="V219" s="90"/>
      <c r="W219" s="90">
        <f t="shared" si="26"/>
        <v>2</v>
      </c>
      <c r="X219" s="90"/>
      <c r="Y219" s="90">
        <f t="shared" si="26"/>
        <v>2</v>
      </c>
      <c r="Z219" s="90"/>
      <c r="AA219" s="90">
        <f t="shared" si="27"/>
        <v>2</v>
      </c>
      <c r="AB219" s="90"/>
      <c r="AC219" s="90">
        <f t="shared" si="27"/>
        <v>2</v>
      </c>
      <c r="AD219" s="90"/>
      <c r="AE219" s="90">
        <f t="shared" si="27"/>
        <v>2</v>
      </c>
      <c r="AF219" s="90"/>
      <c r="AG219" s="90">
        <f t="shared" si="27"/>
        <v>2</v>
      </c>
      <c r="AH219" s="90"/>
      <c r="AI219" s="90">
        <f t="shared" si="28"/>
        <v>2</v>
      </c>
      <c r="AJ219" s="90"/>
      <c r="AK219" s="90">
        <f t="shared" si="28"/>
        <v>2</v>
      </c>
    </row>
    <row r="220" spans="1:37" x14ac:dyDescent="0.2">
      <c r="A220" s="84" t="s">
        <v>461</v>
      </c>
      <c r="B220" s="90" t="s">
        <v>999</v>
      </c>
      <c r="C220" s="84" t="s">
        <v>786</v>
      </c>
      <c r="D220" s="90" t="s">
        <v>1970</v>
      </c>
      <c r="E220" s="84" t="s">
        <v>480</v>
      </c>
      <c r="F220" s="90" t="s">
        <v>1102</v>
      </c>
      <c r="G220" s="103" t="s">
        <v>2769</v>
      </c>
      <c r="H220" s="90" t="s">
        <v>244</v>
      </c>
      <c r="I220" s="84" t="s">
        <v>469</v>
      </c>
      <c r="J220" s="90" t="s">
        <v>1755</v>
      </c>
      <c r="K220" s="83" t="s">
        <v>2192</v>
      </c>
      <c r="L220" s="82"/>
      <c r="M220" s="90">
        <v>11</v>
      </c>
      <c r="N220" s="90"/>
      <c r="O220" s="90">
        <f t="shared" si="25"/>
        <v>11</v>
      </c>
      <c r="P220" s="90"/>
      <c r="Q220" s="90">
        <f t="shared" si="25"/>
        <v>11</v>
      </c>
      <c r="R220" s="90"/>
      <c r="S220" s="90">
        <f t="shared" si="26"/>
        <v>11</v>
      </c>
      <c r="T220" s="90"/>
      <c r="U220" s="90">
        <f t="shared" si="26"/>
        <v>11</v>
      </c>
      <c r="V220" s="90"/>
      <c r="W220" s="90">
        <f t="shared" si="26"/>
        <v>11</v>
      </c>
      <c r="X220" s="90"/>
      <c r="Y220" s="90">
        <f t="shared" si="26"/>
        <v>11</v>
      </c>
      <c r="Z220" s="90"/>
      <c r="AA220" s="90">
        <f t="shared" si="27"/>
        <v>11</v>
      </c>
      <c r="AB220" s="90"/>
      <c r="AC220" s="90">
        <f t="shared" si="27"/>
        <v>11</v>
      </c>
      <c r="AD220" s="90"/>
      <c r="AE220" s="90">
        <f t="shared" si="27"/>
        <v>11</v>
      </c>
      <c r="AF220" s="90"/>
      <c r="AG220" s="90">
        <f t="shared" si="27"/>
        <v>11</v>
      </c>
      <c r="AH220" s="90"/>
      <c r="AI220" s="90">
        <f t="shared" si="28"/>
        <v>11</v>
      </c>
      <c r="AJ220" s="90"/>
      <c r="AK220" s="90">
        <f t="shared" si="28"/>
        <v>11</v>
      </c>
    </row>
    <row r="221" spans="1:37" x14ac:dyDescent="0.2">
      <c r="A221" s="84" t="s">
        <v>461</v>
      </c>
      <c r="B221" s="90" t="s">
        <v>999</v>
      </c>
      <c r="C221" s="84" t="s">
        <v>792</v>
      </c>
      <c r="D221" s="90" t="s">
        <v>1971</v>
      </c>
      <c r="E221" s="84" t="s">
        <v>480</v>
      </c>
      <c r="F221" s="90" t="s">
        <v>1102</v>
      </c>
      <c r="G221" s="103" t="s">
        <v>1696</v>
      </c>
      <c r="H221" s="90" t="s">
        <v>15</v>
      </c>
      <c r="I221" s="84" t="s">
        <v>469</v>
      </c>
      <c r="J221" s="90" t="s">
        <v>1755</v>
      </c>
      <c r="K221" s="83" t="s">
        <v>2192</v>
      </c>
      <c r="L221" s="82"/>
      <c r="M221" s="90">
        <v>0</v>
      </c>
      <c r="N221" s="90"/>
      <c r="O221" s="90">
        <f t="shared" si="25"/>
        <v>0</v>
      </c>
      <c r="P221" s="90"/>
      <c r="Q221" s="90">
        <f t="shared" si="25"/>
        <v>0</v>
      </c>
      <c r="R221" s="90"/>
      <c r="S221" s="90">
        <f t="shared" si="26"/>
        <v>0</v>
      </c>
      <c r="T221" s="90"/>
      <c r="U221" s="90">
        <f t="shared" si="26"/>
        <v>0</v>
      </c>
      <c r="V221" s="90"/>
      <c r="W221" s="90">
        <f t="shared" si="26"/>
        <v>0</v>
      </c>
      <c r="X221" s="90"/>
      <c r="Y221" s="90">
        <f t="shared" si="26"/>
        <v>0</v>
      </c>
      <c r="Z221" s="90"/>
      <c r="AA221" s="90">
        <f t="shared" si="27"/>
        <v>0</v>
      </c>
      <c r="AB221" s="90"/>
      <c r="AC221" s="90">
        <f t="shared" si="27"/>
        <v>0</v>
      </c>
      <c r="AD221" s="90"/>
      <c r="AE221" s="90">
        <f t="shared" si="27"/>
        <v>0</v>
      </c>
      <c r="AF221" s="90"/>
      <c r="AG221" s="90">
        <f t="shared" si="27"/>
        <v>0</v>
      </c>
      <c r="AH221" s="90"/>
      <c r="AI221" s="90">
        <f t="shared" si="28"/>
        <v>0</v>
      </c>
      <c r="AJ221" s="90"/>
      <c r="AK221" s="90">
        <f t="shared" si="28"/>
        <v>0</v>
      </c>
    </row>
    <row r="222" spans="1:37" x14ac:dyDescent="0.2">
      <c r="A222" s="84" t="s">
        <v>461</v>
      </c>
      <c r="B222" s="90" t="s">
        <v>999</v>
      </c>
      <c r="C222" s="84" t="s">
        <v>798</v>
      </c>
      <c r="D222" s="90" t="s">
        <v>1491</v>
      </c>
      <c r="E222" s="84" t="s">
        <v>750</v>
      </c>
      <c r="F222" s="90" t="s">
        <v>50</v>
      </c>
      <c r="G222" s="103" t="s">
        <v>2589</v>
      </c>
      <c r="H222" s="90" t="s">
        <v>410</v>
      </c>
      <c r="I222" s="84" t="s">
        <v>469</v>
      </c>
      <c r="J222" s="90" t="s">
        <v>1755</v>
      </c>
      <c r="K222" s="83" t="s">
        <v>2192</v>
      </c>
      <c r="L222" s="82"/>
      <c r="M222" s="90">
        <v>1</v>
      </c>
      <c r="N222" s="90"/>
      <c r="O222" s="90">
        <f t="shared" si="25"/>
        <v>1</v>
      </c>
      <c r="P222" s="90"/>
      <c r="Q222" s="90">
        <f t="shared" si="25"/>
        <v>1</v>
      </c>
      <c r="R222" s="90"/>
      <c r="S222" s="90">
        <f t="shared" si="26"/>
        <v>1</v>
      </c>
      <c r="T222" s="90"/>
      <c r="U222" s="90">
        <f t="shared" si="26"/>
        <v>1</v>
      </c>
      <c r="V222" s="90"/>
      <c r="W222" s="90">
        <f t="shared" si="26"/>
        <v>1</v>
      </c>
      <c r="X222" s="90"/>
      <c r="Y222" s="90">
        <f t="shared" si="26"/>
        <v>1</v>
      </c>
      <c r="Z222" s="90"/>
      <c r="AA222" s="90">
        <f t="shared" si="27"/>
        <v>1</v>
      </c>
      <c r="AB222" s="90"/>
      <c r="AC222" s="90">
        <f t="shared" si="27"/>
        <v>1</v>
      </c>
      <c r="AD222" s="90"/>
      <c r="AE222" s="90">
        <f t="shared" si="27"/>
        <v>1</v>
      </c>
      <c r="AF222" s="90"/>
      <c r="AG222" s="90">
        <f t="shared" si="27"/>
        <v>1</v>
      </c>
      <c r="AH222" s="90"/>
      <c r="AI222" s="90">
        <f t="shared" si="28"/>
        <v>1</v>
      </c>
      <c r="AJ222" s="90"/>
      <c r="AK222" s="90">
        <f t="shared" si="28"/>
        <v>1</v>
      </c>
    </row>
    <row r="223" spans="1:37" x14ac:dyDescent="0.2">
      <c r="A223" s="84" t="s">
        <v>461</v>
      </c>
      <c r="B223" s="90" t="s">
        <v>999</v>
      </c>
      <c r="C223" s="84" t="s">
        <v>804</v>
      </c>
      <c r="D223" s="90" t="s">
        <v>52</v>
      </c>
      <c r="E223" s="84" t="s">
        <v>807</v>
      </c>
      <c r="F223" s="90" t="s">
        <v>2112</v>
      </c>
      <c r="G223" s="103" t="s">
        <v>1256</v>
      </c>
      <c r="H223" s="90" t="s">
        <v>417</v>
      </c>
      <c r="I223" s="84" t="s">
        <v>469</v>
      </c>
      <c r="J223" s="90" t="s">
        <v>1755</v>
      </c>
      <c r="K223" s="83" t="s">
        <v>2192</v>
      </c>
      <c r="L223" s="82"/>
      <c r="M223" s="90">
        <v>1</v>
      </c>
      <c r="N223" s="90"/>
      <c r="O223" s="90">
        <f t="shared" si="25"/>
        <v>1</v>
      </c>
      <c r="P223" s="90"/>
      <c r="Q223" s="90">
        <f t="shared" si="25"/>
        <v>1</v>
      </c>
      <c r="R223" s="90"/>
      <c r="S223" s="90">
        <f t="shared" si="26"/>
        <v>1</v>
      </c>
      <c r="T223" s="90"/>
      <c r="U223" s="90">
        <f t="shared" si="26"/>
        <v>1</v>
      </c>
      <c r="V223" s="90"/>
      <c r="W223" s="90">
        <f t="shared" si="26"/>
        <v>1</v>
      </c>
      <c r="X223" s="90"/>
      <c r="Y223" s="90">
        <f t="shared" si="26"/>
        <v>1</v>
      </c>
      <c r="Z223" s="90"/>
      <c r="AA223" s="90">
        <f t="shared" si="27"/>
        <v>1</v>
      </c>
      <c r="AB223" s="90"/>
      <c r="AC223" s="90">
        <f t="shared" si="27"/>
        <v>1</v>
      </c>
      <c r="AD223" s="90"/>
      <c r="AE223" s="90">
        <f t="shared" si="27"/>
        <v>1</v>
      </c>
      <c r="AF223" s="90"/>
      <c r="AG223" s="90">
        <f t="shared" si="27"/>
        <v>1</v>
      </c>
      <c r="AH223" s="90"/>
      <c r="AI223" s="90">
        <f t="shared" si="28"/>
        <v>1</v>
      </c>
      <c r="AJ223" s="90"/>
      <c r="AK223" s="90">
        <f t="shared" si="28"/>
        <v>1</v>
      </c>
    </row>
    <row r="224" spans="1:37" x14ac:dyDescent="0.2">
      <c r="A224" s="84" t="s">
        <v>461</v>
      </c>
      <c r="B224" s="90" t="s">
        <v>999</v>
      </c>
      <c r="C224" s="84" t="s">
        <v>629</v>
      </c>
      <c r="D224" s="90" t="s">
        <v>1973</v>
      </c>
      <c r="E224" s="84" t="s">
        <v>811</v>
      </c>
      <c r="F224" s="90" t="s">
        <v>2218</v>
      </c>
      <c r="G224" s="103" t="s">
        <v>2770</v>
      </c>
      <c r="H224" s="90" t="s">
        <v>421</v>
      </c>
      <c r="I224" s="84" t="s">
        <v>469</v>
      </c>
      <c r="J224" s="90" t="s">
        <v>1755</v>
      </c>
      <c r="K224" s="83" t="s">
        <v>2192</v>
      </c>
      <c r="L224" s="82"/>
      <c r="M224" s="90">
        <v>1</v>
      </c>
      <c r="N224" s="90"/>
      <c r="O224" s="90">
        <f t="shared" si="25"/>
        <v>1</v>
      </c>
      <c r="P224" s="90"/>
      <c r="Q224" s="90">
        <f t="shared" si="25"/>
        <v>1</v>
      </c>
      <c r="R224" s="90"/>
      <c r="S224" s="90">
        <f t="shared" si="26"/>
        <v>1</v>
      </c>
      <c r="T224" s="90"/>
      <c r="U224" s="90">
        <f t="shared" si="26"/>
        <v>1</v>
      </c>
      <c r="V224" s="90"/>
      <c r="W224" s="90">
        <f t="shared" si="26"/>
        <v>1</v>
      </c>
      <c r="X224" s="90"/>
      <c r="Y224" s="90">
        <f t="shared" si="26"/>
        <v>1</v>
      </c>
      <c r="Z224" s="90"/>
      <c r="AA224" s="90">
        <f t="shared" si="27"/>
        <v>1</v>
      </c>
      <c r="AB224" s="90"/>
      <c r="AC224" s="90">
        <f t="shared" si="27"/>
        <v>1</v>
      </c>
      <c r="AD224" s="90"/>
      <c r="AE224" s="90">
        <f t="shared" si="27"/>
        <v>1</v>
      </c>
      <c r="AF224" s="90"/>
      <c r="AG224" s="90">
        <f t="shared" si="27"/>
        <v>1</v>
      </c>
      <c r="AH224" s="90"/>
      <c r="AI224" s="90">
        <f t="shared" si="28"/>
        <v>1</v>
      </c>
      <c r="AJ224" s="90"/>
      <c r="AK224" s="90">
        <f t="shared" si="28"/>
        <v>1</v>
      </c>
    </row>
    <row r="225" spans="1:37" x14ac:dyDescent="0.2">
      <c r="A225" s="84" t="s">
        <v>461</v>
      </c>
      <c r="B225" s="90" t="s">
        <v>999</v>
      </c>
      <c r="C225" s="87" t="s">
        <v>814</v>
      </c>
      <c r="D225" s="90" t="s">
        <v>571</v>
      </c>
      <c r="E225" s="87" t="s">
        <v>480</v>
      </c>
      <c r="F225" s="90" t="s">
        <v>1102</v>
      </c>
      <c r="G225" s="103" t="s">
        <v>2771</v>
      </c>
      <c r="H225" s="90" t="s">
        <v>427</v>
      </c>
      <c r="I225" s="87" t="s">
        <v>469</v>
      </c>
      <c r="J225" s="90" t="s">
        <v>1755</v>
      </c>
      <c r="K225" s="83" t="s">
        <v>2192</v>
      </c>
      <c r="L225" s="82"/>
      <c r="M225" s="90">
        <v>0</v>
      </c>
      <c r="N225" s="90"/>
      <c r="O225" s="90">
        <f t="shared" si="25"/>
        <v>0</v>
      </c>
      <c r="P225" s="90"/>
      <c r="Q225" s="90">
        <f t="shared" si="25"/>
        <v>0</v>
      </c>
      <c r="R225" s="90"/>
      <c r="S225" s="90">
        <f t="shared" si="26"/>
        <v>0</v>
      </c>
      <c r="T225" s="90"/>
      <c r="U225" s="90">
        <f t="shared" si="26"/>
        <v>0</v>
      </c>
      <c r="V225" s="90"/>
      <c r="W225" s="90">
        <f t="shared" si="26"/>
        <v>0</v>
      </c>
      <c r="X225" s="90"/>
      <c r="Y225" s="90">
        <f t="shared" si="26"/>
        <v>0</v>
      </c>
      <c r="Z225" s="90"/>
      <c r="AA225" s="90">
        <f t="shared" si="27"/>
        <v>0</v>
      </c>
      <c r="AB225" s="90"/>
      <c r="AC225" s="90">
        <f t="shared" si="27"/>
        <v>0</v>
      </c>
      <c r="AD225" s="90"/>
      <c r="AE225" s="90">
        <f t="shared" si="27"/>
        <v>0</v>
      </c>
      <c r="AF225" s="90"/>
      <c r="AG225" s="90">
        <f t="shared" si="27"/>
        <v>0</v>
      </c>
      <c r="AH225" s="90"/>
      <c r="AI225" s="90">
        <f t="shared" si="28"/>
        <v>0</v>
      </c>
      <c r="AJ225" s="90"/>
      <c r="AK225" s="90">
        <f t="shared" si="28"/>
        <v>0</v>
      </c>
    </row>
    <row r="226" spans="1:37" x14ac:dyDescent="0.2">
      <c r="A226" s="84" t="s">
        <v>461</v>
      </c>
      <c r="B226" s="90" t="s">
        <v>999</v>
      </c>
      <c r="C226" s="87" t="s">
        <v>411</v>
      </c>
      <c r="D226" s="90" t="s">
        <v>1845</v>
      </c>
      <c r="E226" s="87" t="s">
        <v>682</v>
      </c>
      <c r="F226" s="90" t="s">
        <v>1474</v>
      </c>
      <c r="G226" s="103" t="s">
        <v>2772</v>
      </c>
      <c r="H226" s="90" t="s">
        <v>432</v>
      </c>
      <c r="I226" s="87" t="s">
        <v>469</v>
      </c>
      <c r="J226" s="90" t="s">
        <v>1755</v>
      </c>
      <c r="K226" s="83" t="s">
        <v>2192</v>
      </c>
      <c r="L226" s="82"/>
      <c r="M226" s="90">
        <v>0</v>
      </c>
      <c r="N226" s="90"/>
      <c r="O226" s="90">
        <f t="shared" si="25"/>
        <v>0</v>
      </c>
      <c r="P226" s="90"/>
      <c r="Q226" s="90">
        <f t="shared" si="25"/>
        <v>0</v>
      </c>
      <c r="R226" s="90"/>
      <c r="S226" s="90">
        <f t="shared" si="26"/>
        <v>0</v>
      </c>
      <c r="T226" s="90"/>
      <c r="U226" s="90">
        <f t="shared" si="26"/>
        <v>0</v>
      </c>
      <c r="V226" s="90"/>
      <c r="W226" s="90">
        <f t="shared" si="26"/>
        <v>0</v>
      </c>
      <c r="X226" s="90"/>
      <c r="Y226" s="90">
        <f t="shared" si="26"/>
        <v>0</v>
      </c>
      <c r="Z226" s="90"/>
      <c r="AA226" s="90">
        <f t="shared" si="27"/>
        <v>0</v>
      </c>
      <c r="AB226" s="90"/>
      <c r="AC226" s="90">
        <f t="shared" si="27"/>
        <v>0</v>
      </c>
      <c r="AD226" s="90"/>
      <c r="AE226" s="90">
        <f t="shared" si="27"/>
        <v>0</v>
      </c>
      <c r="AF226" s="90"/>
      <c r="AG226" s="90">
        <f t="shared" si="27"/>
        <v>0</v>
      </c>
      <c r="AH226" s="90"/>
      <c r="AI226" s="90">
        <f t="shared" si="28"/>
        <v>0</v>
      </c>
      <c r="AJ226" s="90"/>
      <c r="AK226" s="90">
        <f t="shared" si="28"/>
        <v>0</v>
      </c>
    </row>
    <row r="227" spans="1:37" x14ac:dyDescent="0.2">
      <c r="A227" s="84" t="s">
        <v>461</v>
      </c>
      <c r="B227" s="90" t="s">
        <v>999</v>
      </c>
      <c r="C227" s="87" t="s">
        <v>1265</v>
      </c>
      <c r="D227" s="90" t="s">
        <v>1436</v>
      </c>
      <c r="E227" s="87" t="s">
        <v>1291</v>
      </c>
      <c r="F227" s="90" t="s">
        <v>2202</v>
      </c>
      <c r="G227" s="103" t="s">
        <v>1731</v>
      </c>
      <c r="H227" s="90" t="s">
        <v>2333</v>
      </c>
      <c r="I227" s="84" t="s">
        <v>777</v>
      </c>
      <c r="J227" s="90" t="s">
        <v>860</v>
      </c>
      <c r="K227" s="83" t="s">
        <v>1771</v>
      </c>
      <c r="L227" s="82" t="s">
        <v>2572</v>
      </c>
      <c r="M227" s="90">
        <v>0</v>
      </c>
      <c r="N227" s="90"/>
      <c r="O227" s="90">
        <f t="shared" si="25"/>
        <v>0</v>
      </c>
      <c r="P227" s="90"/>
      <c r="Q227" s="90">
        <f t="shared" si="25"/>
        <v>0</v>
      </c>
      <c r="R227" s="90"/>
      <c r="S227" s="90">
        <f t="shared" si="26"/>
        <v>0</v>
      </c>
      <c r="T227" s="90"/>
      <c r="U227" s="90">
        <f t="shared" si="26"/>
        <v>0</v>
      </c>
      <c r="V227" s="90"/>
      <c r="W227" s="90">
        <f t="shared" si="26"/>
        <v>0</v>
      </c>
      <c r="X227" s="90"/>
      <c r="Y227" s="90">
        <f t="shared" si="26"/>
        <v>0</v>
      </c>
      <c r="Z227" s="90"/>
      <c r="AA227" s="90">
        <f t="shared" si="27"/>
        <v>0</v>
      </c>
      <c r="AB227" s="90"/>
      <c r="AC227" s="90">
        <f t="shared" si="27"/>
        <v>0</v>
      </c>
      <c r="AD227" s="90"/>
      <c r="AE227" s="90">
        <f t="shared" si="27"/>
        <v>0</v>
      </c>
      <c r="AF227" s="90"/>
      <c r="AG227" s="90">
        <f t="shared" si="27"/>
        <v>0</v>
      </c>
      <c r="AH227" s="90"/>
      <c r="AI227" s="90">
        <f t="shared" si="28"/>
        <v>0</v>
      </c>
      <c r="AJ227" s="90"/>
      <c r="AK227" s="90">
        <f t="shared" si="28"/>
        <v>0</v>
      </c>
    </row>
    <row r="228" spans="1:37" x14ac:dyDescent="0.2">
      <c r="A228" s="84" t="s">
        <v>461</v>
      </c>
      <c r="B228" s="90" t="s">
        <v>999</v>
      </c>
      <c r="C228" s="87" t="s">
        <v>1554</v>
      </c>
      <c r="D228" s="97" t="s">
        <v>1654</v>
      </c>
      <c r="E228" s="84" t="s">
        <v>774</v>
      </c>
      <c r="F228" s="97" t="s">
        <v>1339</v>
      </c>
      <c r="G228" s="103" t="s">
        <v>688</v>
      </c>
      <c r="H228" s="90" t="s">
        <v>2974</v>
      </c>
      <c r="I228" s="84" t="s">
        <v>642</v>
      </c>
      <c r="J228" s="90" t="s">
        <v>1748</v>
      </c>
      <c r="K228" s="83" t="s">
        <v>2135</v>
      </c>
      <c r="L228" s="82" t="s">
        <v>1629</v>
      </c>
      <c r="M228" s="90">
        <v>14</v>
      </c>
      <c r="N228" s="90"/>
      <c r="O228" s="90">
        <f t="shared" si="25"/>
        <v>14</v>
      </c>
      <c r="P228" s="90"/>
      <c r="Q228" s="90">
        <f t="shared" si="25"/>
        <v>14</v>
      </c>
      <c r="R228" s="90"/>
      <c r="S228" s="90">
        <f t="shared" si="26"/>
        <v>14</v>
      </c>
      <c r="T228" s="90"/>
      <c r="U228" s="90">
        <f t="shared" si="26"/>
        <v>14</v>
      </c>
      <c r="V228" s="90"/>
      <c r="W228" s="90">
        <f t="shared" si="26"/>
        <v>14</v>
      </c>
      <c r="X228" s="90"/>
      <c r="Y228" s="90">
        <f t="shared" si="26"/>
        <v>14</v>
      </c>
      <c r="Z228" s="90"/>
      <c r="AA228" s="90">
        <f t="shared" si="27"/>
        <v>14</v>
      </c>
      <c r="AB228" s="90"/>
      <c r="AC228" s="90">
        <f t="shared" si="27"/>
        <v>14</v>
      </c>
      <c r="AD228" s="90"/>
      <c r="AE228" s="90">
        <f t="shared" si="27"/>
        <v>14</v>
      </c>
      <c r="AF228" s="90"/>
      <c r="AG228" s="90">
        <f t="shared" si="27"/>
        <v>14</v>
      </c>
      <c r="AH228" s="90"/>
      <c r="AI228" s="90">
        <f t="shared" si="28"/>
        <v>14</v>
      </c>
      <c r="AJ228" s="90"/>
      <c r="AK228" s="90">
        <f t="shared" si="28"/>
        <v>14</v>
      </c>
    </row>
    <row r="229" spans="1:37" x14ac:dyDescent="0.2">
      <c r="A229" s="84" t="s">
        <v>461</v>
      </c>
      <c r="B229" s="90" t="s">
        <v>999</v>
      </c>
      <c r="C229" s="87" t="s">
        <v>2976</v>
      </c>
      <c r="D229" s="97" t="s">
        <v>964</v>
      </c>
      <c r="E229" s="84" t="s">
        <v>1283</v>
      </c>
      <c r="F229" s="97" t="s">
        <v>1329</v>
      </c>
      <c r="G229" s="103" t="s">
        <v>2695</v>
      </c>
      <c r="H229" s="90" t="s">
        <v>1658</v>
      </c>
      <c r="I229" s="84" t="s">
        <v>642</v>
      </c>
      <c r="J229" s="90" t="s">
        <v>1748</v>
      </c>
      <c r="K229" s="83" t="s">
        <v>2135</v>
      </c>
      <c r="L229" s="82" t="s">
        <v>177</v>
      </c>
      <c r="M229" s="90">
        <v>4</v>
      </c>
      <c r="N229" s="90"/>
      <c r="O229" s="90">
        <f t="shared" si="25"/>
        <v>4</v>
      </c>
      <c r="P229" s="90"/>
      <c r="Q229" s="90">
        <f t="shared" si="25"/>
        <v>4</v>
      </c>
      <c r="R229" s="90"/>
      <c r="S229" s="90">
        <f t="shared" si="26"/>
        <v>4</v>
      </c>
      <c r="T229" s="90"/>
      <c r="U229" s="90">
        <f t="shared" si="26"/>
        <v>4</v>
      </c>
      <c r="V229" s="90"/>
      <c r="W229" s="90">
        <f t="shared" si="26"/>
        <v>4</v>
      </c>
      <c r="X229" s="90"/>
      <c r="Y229" s="90">
        <f t="shared" si="26"/>
        <v>4</v>
      </c>
      <c r="Z229" s="90"/>
      <c r="AA229" s="90">
        <f t="shared" si="27"/>
        <v>4</v>
      </c>
      <c r="AB229" s="90"/>
      <c r="AC229" s="90">
        <f t="shared" si="27"/>
        <v>4</v>
      </c>
      <c r="AD229" s="90"/>
      <c r="AE229" s="90">
        <f t="shared" si="27"/>
        <v>4</v>
      </c>
      <c r="AF229" s="90"/>
      <c r="AG229" s="90">
        <f t="shared" si="27"/>
        <v>4</v>
      </c>
      <c r="AH229" s="90"/>
      <c r="AI229" s="90">
        <f t="shared" si="28"/>
        <v>4</v>
      </c>
      <c r="AJ229" s="90"/>
      <c r="AK229" s="90">
        <f t="shared" si="28"/>
        <v>4</v>
      </c>
    </row>
    <row r="230" spans="1:37" x14ac:dyDescent="0.2">
      <c r="A230" s="84" t="s">
        <v>461</v>
      </c>
      <c r="B230" s="90" t="s">
        <v>999</v>
      </c>
      <c r="C230" s="84" t="s">
        <v>1139</v>
      </c>
      <c r="D230" s="90" t="s">
        <v>18</v>
      </c>
      <c r="E230" s="84" t="s">
        <v>551</v>
      </c>
      <c r="F230" s="90" t="s">
        <v>2190</v>
      </c>
      <c r="G230" s="103" t="s">
        <v>2982</v>
      </c>
      <c r="H230" s="90" t="s">
        <v>458</v>
      </c>
      <c r="I230" s="84" t="s">
        <v>834</v>
      </c>
      <c r="J230" s="90" t="s">
        <v>473</v>
      </c>
      <c r="K230" s="83" t="s">
        <v>1166</v>
      </c>
      <c r="L230" s="82" t="s">
        <v>40</v>
      </c>
      <c r="M230" s="90">
        <v>9</v>
      </c>
      <c r="N230" s="90"/>
      <c r="O230" s="90">
        <f t="shared" si="25"/>
        <v>9</v>
      </c>
      <c r="P230" s="90"/>
      <c r="Q230" s="90">
        <f t="shared" si="25"/>
        <v>9</v>
      </c>
      <c r="R230" s="90"/>
      <c r="S230" s="90">
        <f t="shared" si="26"/>
        <v>9</v>
      </c>
      <c r="T230" s="90"/>
      <c r="U230" s="90">
        <f t="shared" si="26"/>
        <v>9</v>
      </c>
      <c r="V230" s="90"/>
      <c r="W230" s="90">
        <f t="shared" si="26"/>
        <v>9</v>
      </c>
      <c r="X230" s="90"/>
      <c r="Y230" s="90">
        <f t="shared" si="26"/>
        <v>9</v>
      </c>
      <c r="Z230" s="90"/>
      <c r="AA230" s="90">
        <f t="shared" si="27"/>
        <v>9</v>
      </c>
      <c r="AB230" s="90"/>
      <c r="AC230" s="90">
        <f t="shared" si="27"/>
        <v>9</v>
      </c>
      <c r="AD230" s="90"/>
      <c r="AE230" s="90">
        <f t="shared" si="27"/>
        <v>9</v>
      </c>
      <c r="AF230" s="90"/>
      <c r="AG230" s="90">
        <f t="shared" si="27"/>
        <v>9</v>
      </c>
      <c r="AH230" s="90"/>
      <c r="AI230" s="90">
        <f t="shared" si="28"/>
        <v>9</v>
      </c>
      <c r="AJ230" s="90"/>
      <c r="AK230" s="90">
        <f t="shared" si="28"/>
        <v>9</v>
      </c>
    </row>
    <row r="231" spans="1:37" x14ac:dyDescent="0.2">
      <c r="A231" s="84" t="s">
        <v>461</v>
      </c>
      <c r="B231" s="90" t="s">
        <v>999</v>
      </c>
      <c r="C231" s="87" t="s">
        <v>2977</v>
      </c>
      <c r="D231" s="97" t="s">
        <v>1001</v>
      </c>
      <c r="E231" s="84" t="s">
        <v>1283</v>
      </c>
      <c r="F231" s="97" t="s">
        <v>1329</v>
      </c>
      <c r="G231" s="103" t="s">
        <v>91</v>
      </c>
      <c r="H231" s="90" t="s">
        <v>2978</v>
      </c>
      <c r="I231" s="84" t="s">
        <v>642</v>
      </c>
      <c r="J231" s="90" t="s">
        <v>1748</v>
      </c>
      <c r="K231" s="83" t="s">
        <v>2135</v>
      </c>
      <c r="L231" s="82" t="s">
        <v>177</v>
      </c>
      <c r="M231" s="90">
        <v>11</v>
      </c>
      <c r="N231" s="90"/>
      <c r="O231" s="90">
        <f t="shared" si="25"/>
        <v>11</v>
      </c>
      <c r="P231" s="90"/>
      <c r="Q231" s="90">
        <f t="shared" si="25"/>
        <v>11</v>
      </c>
      <c r="R231" s="90"/>
      <c r="S231" s="90">
        <f t="shared" si="26"/>
        <v>11</v>
      </c>
      <c r="T231" s="90"/>
      <c r="U231" s="90">
        <f t="shared" si="26"/>
        <v>11</v>
      </c>
      <c r="V231" s="90"/>
      <c r="W231" s="90">
        <f t="shared" si="26"/>
        <v>11</v>
      </c>
      <c r="X231" s="90"/>
      <c r="Y231" s="90">
        <f t="shared" si="26"/>
        <v>11</v>
      </c>
      <c r="Z231" s="90"/>
      <c r="AA231" s="90">
        <f t="shared" si="27"/>
        <v>11</v>
      </c>
      <c r="AB231" s="90"/>
      <c r="AC231" s="90">
        <f t="shared" si="27"/>
        <v>11</v>
      </c>
      <c r="AD231" s="90"/>
      <c r="AE231" s="90">
        <f t="shared" si="27"/>
        <v>11</v>
      </c>
      <c r="AF231" s="90"/>
      <c r="AG231" s="90">
        <f t="shared" si="27"/>
        <v>11</v>
      </c>
      <c r="AH231" s="90"/>
      <c r="AI231" s="90">
        <f t="shared" si="28"/>
        <v>11</v>
      </c>
      <c r="AJ231" s="90"/>
      <c r="AK231" s="90">
        <f t="shared" si="28"/>
        <v>11</v>
      </c>
    </row>
    <row r="232" spans="1:37" x14ac:dyDescent="0.2">
      <c r="A232" s="84" t="s">
        <v>461</v>
      </c>
      <c r="B232" s="90" t="s">
        <v>999</v>
      </c>
      <c r="C232" s="87" t="s">
        <v>556</v>
      </c>
      <c r="D232" s="97" t="s">
        <v>1293</v>
      </c>
      <c r="E232" s="84" t="s">
        <v>1283</v>
      </c>
      <c r="F232" s="97" t="s">
        <v>1329</v>
      </c>
      <c r="G232" s="103" t="s">
        <v>2693</v>
      </c>
      <c r="H232" s="90" t="s">
        <v>2993</v>
      </c>
      <c r="I232" s="84" t="s">
        <v>642</v>
      </c>
      <c r="J232" s="90" t="s">
        <v>1748</v>
      </c>
      <c r="K232" s="83" t="s">
        <v>2135</v>
      </c>
      <c r="L232" s="82" t="s">
        <v>177</v>
      </c>
      <c r="M232" s="90">
        <v>22</v>
      </c>
      <c r="N232" s="90"/>
      <c r="O232" s="90">
        <f t="shared" si="25"/>
        <v>22</v>
      </c>
      <c r="P232" s="90"/>
      <c r="Q232" s="90">
        <f t="shared" si="25"/>
        <v>22</v>
      </c>
      <c r="R232" s="90"/>
      <c r="S232" s="90">
        <f t="shared" si="26"/>
        <v>22</v>
      </c>
      <c r="T232" s="90"/>
      <c r="U232" s="90">
        <f t="shared" si="26"/>
        <v>22</v>
      </c>
      <c r="V232" s="90"/>
      <c r="W232" s="90">
        <f t="shared" si="26"/>
        <v>22</v>
      </c>
      <c r="X232" s="90"/>
      <c r="Y232" s="90">
        <f t="shared" si="26"/>
        <v>22</v>
      </c>
      <c r="Z232" s="90"/>
      <c r="AA232" s="90">
        <f t="shared" si="27"/>
        <v>22</v>
      </c>
      <c r="AB232" s="90"/>
      <c r="AC232" s="90">
        <f t="shared" si="27"/>
        <v>22</v>
      </c>
      <c r="AD232" s="90"/>
      <c r="AE232" s="90">
        <f t="shared" si="27"/>
        <v>22</v>
      </c>
      <c r="AF232" s="90"/>
      <c r="AG232" s="90">
        <f t="shared" si="27"/>
        <v>22</v>
      </c>
      <c r="AH232" s="90"/>
      <c r="AI232" s="90">
        <f t="shared" si="28"/>
        <v>22</v>
      </c>
      <c r="AJ232" s="90"/>
      <c r="AK232" s="90">
        <f t="shared" si="28"/>
        <v>22</v>
      </c>
    </row>
    <row r="233" spans="1:37" x14ac:dyDescent="0.2">
      <c r="A233" s="84" t="s">
        <v>461</v>
      </c>
      <c r="B233" s="90" t="s">
        <v>999</v>
      </c>
      <c r="C233" s="84" t="s">
        <v>967</v>
      </c>
      <c r="D233" s="90" t="s">
        <v>1830</v>
      </c>
      <c r="E233" s="84" t="s">
        <v>551</v>
      </c>
      <c r="F233" s="90" t="s">
        <v>2190</v>
      </c>
      <c r="G233" s="103" t="s">
        <v>2981</v>
      </c>
      <c r="H233" s="90" t="s">
        <v>992</v>
      </c>
      <c r="I233" s="84" t="s">
        <v>642</v>
      </c>
      <c r="J233" s="90" t="s">
        <v>1748</v>
      </c>
      <c r="K233" s="83" t="s">
        <v>2135</v>
      </c>
      <c r="L233" s="82"/>
      <c r="M233" s="90">
        <v>0</v>
      </c>
      <c r="N233" s="90"/>
      <c r="O233" s="90">
        <f t="shared" si="25"/>
        <v>0</v>
      </c>
      <c r="P233" s="90"/>
      <c r="Q233" s="90">
        <f t="shared" si="25"/>
        <v>0</v>
      </c>
      <c r="R233" s="90"/>
      <c r="S233" s="90">
        <f t="shared" si="26"/>
        <v>0</v>
      </c>
      <c r="T233" s="90"/>
      <c r="U233" s="90">
        <f t="shared" si="26"/>
        <v>0</v>
      </c>
      <c r="V233" s="90"/>
      <c r="W233" s="90">
        <f t="shared" si="26"/>
        <v>0</v>
      </c>
      <c r="X233" s="90"/>
      <c r="Y233" s="90">
        <f t="shared" si="26"/>
        <v>0</v>
      </c>
      <c r="Z233" s="90"/>
      <c r="AA233" s="90">
        <f t="shared" si="27"/>
        <v>0</v>
      </c>
      <c r="AB233" s="90"/>
      <c r="AC233" s="90">
        <f t="shared" si="27"/>
        <v>0</v>
      </c>
      <c r="AD233" s="90"/>
      <c r="AE233" s="90">
        <f t="shared" si="27"/>
        <v>0</v>
      </c>
      <c r="AF233" s="90"/>
      <c r="AG233" s="90">
        <f t="shared" si="27"/>
        <v>0</v>
      </c>
      <c r="AH233" s="90"/>
      <c r="AI233" s="90">
        <f t="shared" si="28"/>
        <v>0</v>
      </c>
      <c r="AJ233" s="90"/>
      <c r="AK233" s="90">
        <f t="shared" si="28"/>
        <v>0</v>
      </c>
    </row>
    <row r="234" spans="1:37" x14ac:dyDescent="0.2">
      <c r="A234" s="84" t="s">
        <v>461</v>
      </c>
      <c r="B234" s="90" t="s">
        <v>999</v>
      </c>
      <c r="C234" s="84" t="s">
        <v>1869</v>
      </c>
      <c r="D234" s="90" t="s">
        <v>2988</v>
      </c>
      <c r="E234" s="84" t="s">
        <v>641</v>
      </c>
      <c r="F234" s="90" t="s">
        <v>1998</v>
      </c>
      <c r="G234" s="103" t="s">
        <v>2826</v>
      </c>
      <c r="H234" s="90" t="s">
        <v>487</v>
      </c>
      <c r="I234" s="84" t="s">
        <v>469</v>
      </c>
      <c r="J234" s="90" t="s">
        <v>1755</v>
      </c>
      <c r="K234" s="83" t="s">
        <v>2192</v>
      </c>
      <c r="L234" s="82"/>
      <c r="M234" s="90">
        <v>2</v>
      </c>
      <c r="N234" s="90"/>
      <c r="O234" s="90">
        <f t="shared" si="25"/>
        <v>2</v>
      </c>
      <c r="P234" s="90"/>
      <c r="Q234" s="90">
        <f t="shared" si="25"/>
        <v>2</v>
      </c>
      <c r="R234" s="90"/>
      <c r="S234" s="90">
        <f t="shared" si="26"/>
        <v>2</v>
      </c>
      <c r="T234" s="90"/>
      <c r="U234" s="90">
        <f t="shared" si="26"/>
        <v>2</v>
      </c>
      <c r="V234" s="90"/>
      <c r="W234" s="90">
        <f t="shared" si="26"/>
        <v>2</v>
      </c>
      <c r="X234" s="90"/>
      <c r="Y234" s="90">
        <f t="shared" si="26"/>
        <v>2</v>
      </c>
      <c r="Z234" s="90"/>
      <c r="AA234" s="90">
        <f t="shared" si="27"/>
        <v>2</v>
      </c>
      <c r="AB234" s="90"/>
      <c r="AC234" s="90">
        <f t="shared" si="27"/>
        <v>2</v>
      </c>
      <c r="AD234" s="90"/>
      <c r="AE234" s="90">
        <f t="shared" si="27"/>
        <v>2</v>
      </c>
      <c r="AF234" s="90"/>
      <c r="AG234" s="90">
        <f t="shared" si="27"/>
        <v>2</v>
      </c>
      <c r="AH234" s="90"/>
      <c r="AI234" s="90">
        <f t="shared" si="28"/>
        <v>2</v>
      </c>
      <c r="AJ234" s="90"/>
      <c r="AK234" s="90">
        <f t="shared" si="28"/>
        <v>2</v>
      </c>
    </row>
    <row r="235" spans="1:37" x14ac:dyDescent="0.2">
      <c r="A235" s="83" t="s">
        <v>461</v>
      </c>
      <c r="B235" s="90" t="s">
        <v>999</v>
      </c>
      <c r="C235" s="83" t="s">
        <v>3005</v>
      </c>
      <c r="D235" s="90" t="s">
        <v>3010</v>
      </c>
      <c r="E235" s="83" t="s">
        <v>558</v>
      </c>
      <c r="F235" s="102" t="s">
        <v>1342</v>
      </c>
      <c r="G235" s="103" t="s">
        <v>82</v>
      </c>
      <c r="H235" s="90" t="s">
        <v>3011</v>
      </c>
      <c r="I235" s="83" t="s">
        <v>205</v>
      </c>
      <c r="J235" s="90" t="s">
        <v>856</v>
      </c>
      <c r="K235" s="83" t="s">
        <v>1238</v>
      </c>
      <c r="L235" s="82"/>
      <c r="M235" s="90">
        <v>0</v>
      </c>
      <c r="N235" s="90"/>
      <c r="O235" s="90">
        <f t="shared" si="25"/>
        <v>0</v>
      </c>
      <c r="P235" s="90"/>
      <c r="Q235" s="90">
        <f t="shared" si="25"/>
        <v>0</v>
      </c>
      <c r="R235" s="90"/>
      <c r="S235" s="90">
        <f t="shared" si="26"/>
        <v>0</v>
      </c>
      <c r="T235" s="90"/>
      <c r="U235" s="90">
        <f t="shared" si="26"/>
        <v>0</v>
      </c>
      <c r="V235" s="90"/>
      <c r="W235" s="90">
        <f t="shared" si="26"/>
        <v>0</v>
      </c>
      <c r="X235" s="90"/>
      <c r="Y235" s="90">
        <f t="shared" si="26"/>
        <v>0</v>
      </c>
      <c r="Z235" s="90"/>
      <c r="AA235" s="90">
        <f t="shared" si="27"/>
        <v>0</v>
      </c>
      <c r="AB235" s="90"/>
      <c r="AC235" s="90">
        <f t="shared" si="27"/>
        <v>0</v>
      </c>
      <c r="AD235" s="90"/>
      <c r="AE235" s="90">
        <f t="shared" si="27"/>
        <v>0</v>
      </c>
      <c r="AF235" s="90"/>
      <c r="AG235" s="90">
        <f t="shared" si="27"/>
        <v>0</v>
      </c>
      <c r="AH235" s="90"/>
      <c r="AI235" s="90">
        <f t="shared" si="28"/>
        <v>0</v>
      </c>
      <c r="AJ235" s="90"/>
      <c r="AK235" s="90">
        <f t="shared" si="28"/>
        <v>0</v>
      </c>
    </row>
    <row r="236" spans="1:37" x14ac:dyDescent="0.2">
      <c r="A236" s="83" t="s">
        <v>461</v>
      </c>
      <c r="B236" s="90" t="s">
        <v>999</v>
      </c>
      <c r="C236" s="92" t="s">
        <v>3006</v>
      </c>
      <c r="D236" s="98" t="s">
        <v>1068</v>
      </c>
      <c r="E236" s="92" t="s">
        <v>1707</v>
      </c>
      <c r="F236" s="98" t="s">
        <v>3007</v>
      </c>
      <c r="G236" s="105" t="s">
        <v>2631</v>
      </c>
      <c r="H236" s="90" t="s">
        <v>3013</v>
      </c>
      <c r="I236" s="84" t="s">
        <v>469</v>
      </c>
      <c r="J236" s="90" t="s">
        <v>1755</v>
      </c>
      <c r="K236" s="83" t="s">
        <v>2192</v>
      </c>
      <c r="L236" s="82"/>
      <c r="M236" s="90">
        <v>3</v>
      </c>
      <c r="N236" s="90"/>
      <c r="O236" s="90">
        <f t="shared" si="25"/>
        <v>3</v>
      </c>
      <c r="P236" s="90"/>
      <c r="Q236" s="90">
        <f t="shared" si="25"/>
        <v>3</v>
      </c>
      <c r="R236" s="90">
        <v>1</v>
      </c>
      <c r="S236" s="90">
        <f t="shared" si="26"/>
        <v>4</v>
      </c>
      <c r="T236" s="90"/>
      <c r="U236" s="90">
        <f t="shared" si="26"/>
        <v>4</v>
      </c>
      <c r="V236" s="90"/>
      <c r="W236" s="90">
        <f t="shared" si="26"/>
        <v>4</v>
      </c>
      <c r="X236" s="90"/>
      <c r="Y236" s="90">
        <f t="shared" si="26"/>
        <v>4</v>
      </c>
      <c r="Z236" s="90"/>
      <c r="AA236" s="90">
        <f t="shared" si="27"/>
        <v>4</v>
      </c>
      <c r="AB236" s="90"/>
      <c r="AC236" s="90">
        <f t="shared" si="27"/>
        <v>4</v>
      </c>
      <c r="AD236" s="90"/>
      <c r="AE236" s="90">
        <f t="shared" si="27"/>
        <v>4</v>
      </c>
      <c r="AF236" s="90"/>
      <c r="AG236" s="90">
        <f t="shared" si="27"/>
        <v>4</v>
      </c>
      <c r="AH236" s="90"/>
      <c r="AI236" s="90">
        <f t="shared" si="28"/>
        <v>4</v>
      </c>
      <c r="AJ236" s="90"/>
      <c r="AK236" s="90">
        <f t="shared" si="28"/>
        <v>4</v>
      </c>
    </row>
    <row r="237" spans="1:37" x14ac:dyDescent="0.2">
      <c r="A237" s="84" t="s">
        <v>461</v>
      </c>
      <c r="B237" s="90" t="s">
        <v>999</v>
      </c>
      <c r="C237" s="84" t="s">
        <v>3016</v>
      </c>
      <c r="D237" s="90" t="s">
        <v>2147</v>
      </c>
      <c r="E237" s="84" t="s">
        <v>747</v>
      </c>
      <c r="F237" s="90" t="s">
        <v>1324</v>
      </c>
      <c r="G237" s="103" t="s">
        <v>2433</v>
      </c>
      <c r="H237" s="90" t="s">
        <v>2992</v>
      </c>
      <c r="I237" s="84" t="s">
        <v>642</v>
      </c>
      <c r="J237" s="90" t="s">
        <v>546</v>
      </c>
      <c r="K237" s="83" t="s">
        <v>2135</v>
      </c>
      <c r="L237" s="82"/>
      <c r="M237" s="90">
        <v>7</v>
      </c>
      <c r="N237" s="90"/>
      <c r="O237" s="90">
        <f t="shared" si="25"/>
        <v>7</v>
      </c>
      <c r="P237" s="90"/>
      <c r="Q237" s="90">
        <f t="shared" si="25"/>
        <v>7</v>
      </c>
      <c r="R237" s="90"/>
      <c r="S237" s="90">
        <f t="shared" si="26"/>
        <v>7</v>
      </c>
      <c r="T237" s="90"/>
      <c r="U237" s="90">
        <f t="shared" si="26"/>
        <v>7</v>
      </c>
      <c r="V237" s="90"/>
      <c r="W237" s="90">
        <f t="shared" si="26"/>
        <v>7</v>
      </c>
      <c r="X237" s="90"/>
      <c r="Y237" s="90">
        <f t="shared" si="26"/>
        <v>7</v>
      </c>
      <c r="Z237" s="90"/>
      <c r="AA237" s="90">
        <f t="shared" si="27"/>
        <v>7</v>
      </c>
      <c r="AB237" s="90"/>
      <c r="AC237" s="90">
        <f t="shared" si="27"/>
        <v>7</v>
      </c>
      <c r="AD237" s="90"/>
      <c r="AE237" s="90">
        <f t="shared" si="27"/>
        <v>7</v>
      </c>
      <c r="AF237" s="90"/>
      <c r="AG237" s="90">
        <f t="shared" si="27"/>
        <v>7</v>
      </c>
      <c r="AH237" s="90"/>
      <c r="AI237" s="90">
        <f t="shared" si="28"/>
        <v>7</v>
      </c>
      <c r="AJ237" s="90"/>
      <c r="AK237" s="90">
        <f t="shared" si="28"/>
        <v>7</v>
      </c>
    </row>
    <row r="238" spans="1:37" x14ac:dyDescent="0.2">
      <c r="A238" s="84" t="s">
        <v>461</v>
      </c>
      <c r="B238" s="90" t="s">
        <v>999</v>
      </c>
      <c r="C238" s="84" t="s">
        <v>2043</v>
      </c>
      <c r="D238" s="90" t="s">
        <v>2944</v>
      </c>
      <c r="E238" s="84" t="s">
        <v>961</v>
      </c>
      <c r="F238" s="90" t="s">
        <v>1002</v>
      </c>
      <c r="G238" s="103" t="s">
        <v>1758</v>
      </c>
      <c r="H238" s="90" t="s">
        <v>3020</v>
      </c>
      <c r="I238" s="84" t="s">
        <v>777</v>
      </c>
      <c r="J238" s="90" t="s">
        <v>860</v>
      </c>
      <c r="K238" s="83" t="s">
        <v>1771</v>
      </c>
      <c r="L238" s="82" t="s">
        <v>2574</v>
      </c>
      <c r="M238" s="90">
        <v>4</v>
      </c>
      <c r="N238" s="90"/>
      <c r="O238" s="90">
        <f t="shared" si="25"/>
        <v>4</v>
      </c>
      <c r="P238" s="90"/>
      <c r="Q238" s="90">
        <f t="shared" si="25"/>
        <v>4</v>
      </c>
      <c r="R238" s="90"/>
      <c r="S238" s="90">
        <f t="shared" si="26"/>
        <v>4</v>
      </c>
      <c r="T238" s="90"/>
      <c r="U238" s="90">
        <f t="shared" si="26"/>
        <v>4</v>
      </c>
      <c r="V238" s="90"/>
      <c r="W238" s="90">
        <f t="shared" si="26"/>
        <v>4</v>
      </c>
      <c r="X238" s="90"/>
      <c r="Y238" s="90">
        <f t="shared" si="26"/>
        <v>4</v>
      </c>
      <c r="Z238" s="90"/>
      <c r="AA238" s="90">
        <f t="shared" si="27"/>
        <v>4</v>
      </c>
      <c r="AB238" s="90"/>
      <c r="AC238" s="90">
        <f t="shared" si="27"/>
        <v>4</v>
      </c>
      <c r="AD238" s="90"/>
      <c r="AE238" s="90">
        <f t="shared" si="27"/>
        <v>4</v>
      </c>
      <c r="AF238" s="90"/>
      <c r="AG238" s="90">
        <f t="shared" si="27"/>
        <v>4</v>
      </c>
      <c r="AH238" s="90"/>
      <c r="AI238" s="90">
        <f t="shared" si="28"/>
        <v>4</v>
      </c>
      <c r="AJ238" s="90"/>
      <c r="AK238" s="90">
        <f t="shared" si="28"/>
        <v>4</v>
      </c>
    </row>
    <row r="239" spans="1:37" x14ac:dyDescent="0.2">
      <c r="A239" s="84" t="s">
        <v>461</v>
      </c>
      <c r="B239" s="90" t="s">
        <v>999</v>
      </c>
      <c r="C239" s="84" t="s">
        <v>408</v>
      </c>
      <c r="D239" s="90" t="s">
        <v>2487</v>
      </c>
      <c r="E239" s="84" t="s">
        <v>659</v>
      </c>
      <c r="F239" s="90" t="s">
        <v>1972</v>
      </c>
      <c r="G239" s="103" t="s">
        <v>3018</v>
      </c>
      <c r="H239" s="90" t="s">
        <v>1330</v>
      </c>
      <c r="I239" s="84" t="s">
        <v>469</v>
      </c>
      <c r="J239" s="90" t="s">
        <v>1755</v>
      </c>
      <c r="K239" s="83" t="s">
        <v>2192</v>
      </c>
      <c r="L239" s="82"/>
      <c r="M239" s="90">
        <v>1</v>
      </c>
      <c r="N239" s="90"/>
      <c r="O239" s="90">
        <f t="shared" si="25"/>
        <v>1</v>
      </c>
      <c r="P239" s="90"/>
      <c r="Q239" s="90">
        <f t="shared" si="25"/>
        <v>1</v>
      </c>
      <c r="R239" s="90"/>
      <c r="S239" s="90">
        <f t="shared" si="26"/>
        <v>1</v>
      </c>
      <c r="T239" s="90"/>
      <c r="U239" s="90">
        <f t="shared" si="26"/>
        <v>1</v>
      </c>
      <c r="V239" s="90"/>
      <c r="W239" s="90">
        <f t="shared" si="26"/>
        <v>1</v>
      </c>
      <c r="X239" s="90"/>
      <c r="Y239" s="90">
        <f t="shared" si="26"/>
        <v>1</v>
      </c>
      <c r="Z239" s="90"/>
      <c r="AA239" s="90">
        <f t="shared" si="27"/>
        <v>1</v>
      </c>
      <c r="AB239" s="90"/>
      <c r="AC239" s="90">
        <f t="shared" si="27"/>
        <v>1</v>
      </c>
      <c r="AD239" s="90"/>
      <c r="AE239" s="90">
        <f t="shared" si="27"/>
        <v>1</v>
      </c>
      <c r="AF239" s="90"/>
      <c r="AG239" s="90">
        <f t="shared" si="27"/>
        <v>1</v>
      </c>
      <c r="AH239" s="90"/>
      <c r="AI239" s="90">
        <f t="shared" si="28"/>
        <v>1</v>
      </c>
      <c r="AJ239" s="90"/>
      <c r="AK239" s="90">
        <f t="shared" si="28"/>
        <v>1</v>
      </c>
    </row>
    <row r="240" spans="1:37" x14ac:dyDescent="0.2">
      <c r="A240" s="84" t="s">
        <v>461</v>
      </c>
      <c r="B240" s="90" t="s">
        <v>999</v>
      </c>
      <c r="C240" s="84" t="s">
        <v>2349</v>
      </c>
      <c r="D240" s="99" t="s">
        <v>3021</v>
      </c>
      <c r="E240" s="84" t="s">
        <v>551</v>
      </c>
      <c r="F240" s="90" t="s">
        <v>2190</v>
      </c>
      <c r="G240" s="103" t="s">
        <v>219</v>
      </c>
      <c r="H240" s="90" t="s">
        <v>2828</v>
      </c>
      <c r="I240" s="84" t="s">
        <v>777</v>
      </c>
      <c r="J240" s="90" t="s">
        <v>860</v>
      </c>
      <c r="K240" s="83" t="s">
        <v>1771</v>
      </c>
      <c r="L240" s="82"/>
      <c r="M240" s="90">
        <v>1</v>
      </c>
      <c r="N240" s="90"/>
      <c r="O240" s="90">
        <f t="shared" si="25"/>
        <v>1</v>
      </c>
      <c r="P240" s="90"/>
      <c r="Q240" s="90">
        <f t="shared" si="25"/>
        <v>1</v>
      </c>
      <c r="R240" s="90"/>
      <c r="S240" s="90">
        <f t="shared" si="26"/>
        <v>1</v>
      </c>
      <c r="T240" s="90"/>
      <c r="U240" s="90">
        <f t="shared" si="26"/>
        <v>1</v>
      </c>
      <c r="V240" s="90"/>
      <c r="W240" s="90">
        <f t="shared" si="26"/>
        <v>1</v>
      </c>
      <c r="X240" s="90"/>
      <c r="Y240" s="90">
        <f t="shared" si="26"/>
        <v>1</v>
      </c>
      <c r="Z240" s="90"/>
      <c r="AA240" s="90">
        <f t="shared" si="27"/>
        <v>1</v>
      </c>
      <c r="AB240" s="90"/>
      <c r="AC240" s="90">
        <f t="shared" si="27"/>
        <v>1</v>
      </c>
      <c r="AD240" s="90"/>
      <c r="AE240" s="90">
        <f t="shared" si="27"/>
        <v>1</v>
      </c>
      <c r="AF240" s="90"/>
      <c r="AG240" s="90">
        <f t="shared" si="27"/>
        <v>1</v>
      </c>
      <c r="AH240" s="90"/>
      <c r="AI240" s="90">
        <f t="shared" si="28"/>
        <v>1</v>
      </c>
      <c r="AJ240" s="90"/>
      <c r="AK240" s="90">
        <f t="shared" si="28"/>
        <v>1</v>
      </c>
    </row>
    <row r="241" spans="1:37" x14ac:dyDescent="0.2">
      <c r="A241" s="84" t="s">
        <v>461</v>
      </c>
      <c r="B241" s="90" t="s">
        <v>999</v>
      </c>
      <c r="C241" s="84" t="s">
        <v>2389</v>
      </c>
      <c r="D241" s="98" t="s">
        <v>2513</v>
      </c>
      <c r="E241" s="84" t="s">
        <v>1283</v>
      </c>
      <c r="F241" s="90" t="s">
        <v>844</v>
      </c>
      <c r="G241" s="103" t="s">
        <v>2131</v>
      </c>
      <c r="H241" s="90" t="s">
        <v>189</v>
      </c>
      <c r="I241" s="84" t="s">
        <v>854</v>
      </c>
      <c r="J241" s="90" t="s">
        <v>3026</v>
      </c>
      <c r="K241" s="83" t="s">
        <v>696</v>
      </c>
      <c r="L241" s="82" t="s">
        <v>3027</v>
      </c>
      <c r="M241" s="90">
        <v>3</v>
      </c>
      <c r="N241" s="90"/>
      <c r="O241" s="90">
        <f t="shared" si="25"/>
        <v>3</v>
      </c>
      <c r="P241" s="90"/>
      <c r="Q241" s="90">
        <f t="shared" si="25"/>
        <v>3</v>
      </c>
      <c r="R241" s="90"/>
      <c r="S241" s="90">
        <f t="shared" si="26"/>
        <v>3</v>
      </c>
      <c r="T241" s="90"/>
      <c r="U241" s="90">
        <f t="shared" si="26"/>
        <v>3</v>
      </c>
      <c r="V241" s="90"/>
      <c r="W241" s="90">
        <f t="shared" si="26"/>
        <v>3</v>
      </c>
      <c r="X241" s="90"/>
      <c r="Y241" s="90">
        <f t="shared" si="26"/>
        <v>3</v>
      </c>
      <c r="Z241" s="90"/>
      <c r="AA241" s="90">
        <f t="shared" si="27"/>
        <v>3</v>
      </c>
      <c r="AB241" s="90"/>
      <c r="AC241" s="90">
        <f t="shared" si="27"/>
        <v>3</v>
      </c>
      <c r="AD241" s="90"/>
      <c r="AE241" s="90">
        <f t="shared" si="27"/>
        <v>3</v>
      </c>
      <c r="AF241" s="90"/>
      <c r="AG241" s="90">
        <f t="shared" si="27"/>
        <v>3</v>
      </c>
      <c r="AH241" s="90"/>
      <c r="AI241" s="90">
        <f t="shared" si="28"/>
        <v>3</v>
      </c>
      <c r="AJ241" s="90"/>
      <c r="AK241" s="90">
        <f t="shared" si="28"/>
        <v>3</v>
      </c>
    </row>
    <row r="242" spans="1:37" x14ac:dyDescent="0.2">
      <c r="A242" s="84" t="s">
        <v>461</v>
      </c>
      <c r="B242" s="90" t="s">
        <v>999</v>
      </c>
      <c r="C242" s="84" t="s">
        <v>1875</v>
      </c>
      <c r="D242" s="90" t="s">
        <v>3029</v>
      </c>
      <c r="E242" s="84" t="s">
        <v>276</v>
      </c>
      <c r="F242" s="90" t="s">
        <v>1359</v>
      </c>
      <c r="G242" s="103" t="s">
        <v>3000</v>
      </c>
      <c r="H242" s="90" t="s">
        <v>1240</v>
      </c>
      <c r="I242" s="84" t="s">
        <v>642</v>
      </c>
      <c r="J242" s="90" t="s">
        <v>1748</v>
      </c>
      <c r="K242" s="83" t="s">
        <v>2135</v>
      </c>
      <c r="L242" s="82" t="s">
        <v>564</v>
      </c>
      <c r="M242" s="90">
        <v>10</v>
      </c>
      <c r="N242" s="90"/>
      <c r="O242" s="90">
        <f t="shared" si="25"/>
        <v>10</v>
      </c>
      <c r="P242" s="90"/>
      <c r="Q242" s="90">
        <f t="shared" si="25"/>
        <v>10</v>
      </c>
      <c r="R242" s="90"/>
      <c r="S242" s="90">
        <f t="shared" si="26"/>
        <v>10</v>
      </c>
      <c r="T242" s="90"/>
      <c r="U242" s="90">
        <f t="shared" si="26"/>
        <v>10</v>
      </c>
      <c r="V242" s="90"/>
      <c r="W242" s="90">
        <f t="shared" si="26"/>
        <v>10</v>
      </c>
      <c r="X242" s="90"/>
      <c r="Y242" s="90">
        <f t="shared" si="26"/>
        <v>10</v>
      </c>
      <c r="Z242" s="90"/>
      <c r="AA242" s="90">
        <f t="shared" si="27"/>
        <v>10</v>
      </c>
      <c r="AB242" s="90">
        <v>1</v>
      </c>
      <c r="AC242" s="90">
        <f t="shared" si="27"/>
        <v>11</v>
      </c>
      <c r="AD242" s="90"/>
      <c r="AE242" s="90">
        <f t="shared" si="27"/>
        <v>11</v>
      </c>
      <c r="AF242" s="90"/>
      <c r="AG242" s="90">
        <f t="shared" si="27"/>
        <v>11</v>
      </c>
      <c r="AH242" s="90"/>
      <c r="AI242" s="90">
        <f t="shared" si="28"/>
        <v>11</v>
      </c>
      <c r="AJ242" s="90"/>
      <c r="AK242" s="90">
        <f t="shared" si="28"/>
        <v>11</v>
      </c>
    </row>
    <row r="243" spans="1:37" x14ac:dyDescent="0.2">
      <c r="A243" s="84" t="s">
        <v>461</v>
      </c>
      <c r="B243" s="90" t="s">
        <v>999</v>
      </c>
      <c r="C243" s="84" t="s">
        <v>3030</v>
      </c>
      <c r="D243" s="90" t="s">
        <v>3031</v>
      </c>
      <c r="E243" s="83" t="s">
        <v>1080</v>
      </c>
      <c r="F243" s="90" t="s">
        <v>2387</v>
      </c>
      <c r="G243" s="103" t="s">
        <v>215</v>
      </c>
      <c r="H243" s="90" t="s">
        <v>3032</v>
      </c>
      <c r="I243" s="84" t="s">
        <v>642</v>
      </c>
      <c r="J243" s="90" t="s">
        <v>1748</v>
      </c>
      <c r="K243" s="83" t="s">
        <v>2135</v>
      </c>
      <c r="L243" s="82"/>
      <c r="M243" s="90">
        <v>17</v>
      </c>
      <c r="N243" s="90"/>
      <c r="O243" s="90">
        <f t="shared" si="25"/>
        <v>17</v>
      </c>
      <c r="P243" s="90"/>
      <c r="Q243" s="90">
        <f t="shared" si="25"/>
        <v>17</v>
      </c>
      <c r="R243" s="90"/>
      <c r="S243" s="90">
        <f t="shared" si="26"/>
        <v>17</v>
      </c>
      <c r="T243" s="90"/>
      <c r="U243" s="90">
        <f t="shared" si="26"/>
        <v>17</v>
      </c>
      <c r="V243" s="90"/>
      <c r="W243" s="90">
        <f t="shared" si="26"/>
        <v>17</v>
      </c>
      <c r="X243" s="90"/>
      <c r="Y243" s="90">
        <f t="shared" si="26"/>
        <v>17</v>
      </c>
      <c r="Z243" s="90"/>
      <c r="AA243" s="90">
        <f t="shared" si="27"/>
        <v>17</v>
      </c>
      <c r="AB243" s="90"/>
      <c r="AC243" s="90">
        <f t="shared" si="27"/>
        <v>17</v>
      </c>
      <c r="AD243" s="90"/>
      <c r="AE243" s="90">
        <f t="shared" si="27"/>
        <v>17</v>
      </c>
      <c r="AF243" s="90"/>
      <c r="AG243" s="90">
        <f t="shared" si="27"/>
        <v>17</v>
      </c>
      <c r="AH243" s="90"/>
      <c r="AI243" s="90">
        <f t="shared" si="28"/>
        <v>17</v>
      </c>
      <c r="AJ243" s="90"/>
      <c r="AK243" s="90">
        <f t="shared" si="28"/>
        <v>17</v>
      </c>
    </row>
    <row r="244" spans="1:37" x14ac:dyDescent="0.2">
      <c r="A244" s="84" t="s">
        <v>461</v>
      </c>
      <c r="B244" s="90" t="s">
        <v>999</v>
      </c>
      <c r="C244" s="83" t="s">
        <v>3033</v>
      </c>
      <c r="D244" s="90" t="s">
        <v>3034</v>
      </c>
      <c r="E244" s="84" t="s">
        <v>276</v>
      </c>
      <c r="F244" s="90" t="s">
        <v>1359</v>
      </c>
      <c r="G244" s="103" t="s">
        <v>3035</v>
      </c>
      <c r="H244" s="90" t="s">
        <v>3036</v>
      </c>
      <c r="I244" s="84" t="s">
        <v>642</v>
      </c>
      <c r="J244" s="90" t="s">
        <v>1748</v>
      </c>
      <c r="K244" s="83" t="s">
        <v>2135</v>
      </c>
      <c r="L244" s="82" t="s">
        <v>3037</v>
      </c>
      <c r="M244" s="90">
        <v>2</v>
      </c>
      <c r="N244" s="90"/>
      <c r="O244" s="90">
        <f t="shared" si="25"/>
        <v>2</v>
      </c>
      <c r="P244" s="90"/>
      <c r="Q244" s="90">
        <f t="shared" si="25"/>
        <v>2</v>
      </c>
      <c r="R244" s="90"/>
      <c r="S244" s="90">
        <f t="shared" si="26"/>
        <v>2</v>
      </c>
      <c r="T244" s="90"/>
      <c r="U244" s="90">
        <f t="shared" si="26"/>
        <v>2</v>
      </c>
      <c r="V244" s="90"/>
      <c r="W244" s="90">
        <f t="shared" si="26"/>
        <v>2</v>
      </c>
      <c r="X244" s="90"/>
      <c r="Y244" s="90">
        <f t="shared" si="26"/>
        <v>2</v>
      </c>
      <c r="Z244" s="90"/>
      <c r="AA244" s="90">
        <f t="shared" si="27"/>
        <v>2</v>
      </c>
      <c r="AB244" s="90"/>
      <c r="AC244" s="90">
        <f t="shared" si="27"/>
        <v>2</v>
      </c>
      <c r="AD244" s="90"/>
      <c r="AE244" s="90">
        <f t="shared" si="27"/>
        <v>2</v>
      </c>
      <c r="AF244" s="90"/>
      <c r="AG244" s="90">
        <f t="shared" si="27"/>
        <v>2</v>
      </c>
      <c r="AH244" s="90"/>
      <c r="AI244" s="90">
        <f t="shared" si="28"/>
        <v>2</v>
      </c>
      <c r="AJ244" s="90"/>
      <c r="AK244" s="90">
        <f t="shared" si="28"/>
        <v>2</v>
      </c>
    </row>
    <row r="245" spans="1:37" x14ac:dyDescent="0.2">
      <c r="A245" s="84" t="s">
        <v>461</v>
      </c>
      <c r="B245" s="90" t="s">
        <v>999</v>
      </c>
      <c r="C245" s="84" t="s">
        <v>3044</v>
      </c>
      <c r="D245" s="137" t="s">
        <v>3046</v>
      </c>
      <c r="E245" s="84" t="s">
        <v>1283</v>
      </c>
      <c r="F245" s="90" t="s">
        <v>844</v>
      </c>
      <c r="G245" s="103" t="s">
        <v>3045</v>
      </c>
      <c r="H245" s="90" t="s">
        <v>3047</v>
      </c>
      <c r="I245" s="84" t="s">
        <v>642</v>
      </c>
      <c r="J245" s="90" t="s">
        <v>1748</v>
      </c>
      <c r="K245" s="83" t="s">
        <v>3057</v>
      </c>
      <c r="L245" s="82" t="s">
        <v>3058</v>
      </c>
      <c r="M245" s="90">
        <v>16</v>
      </c>
      <c r="N245" s="90"/>
      <c r="O245" s="90">
        <f t="shared" si="25"/>
        <v>16</v>
      </c>
      <c r="P245" s="90"/>
      <c r="Q245" s="90">
        <f t="shared" si="25"/>
        <v>16</v>
      </c>
      <c r="R245" s="90">
        <v>1</v>
      </c>
      <c r="S245" s="90">
        <f t="shared" si="26"/>
        <v>17</v>
      </c>
      <c r="T245" s="90"/>
      <c r="U245" s="90">
        <f t="shared" si="26"/>
        <v>17</v>
      </c>
      <c r="V245" s="90"/>
      <c r="W245" s="90">
        <f t="shared" si="26"/>
        <v>17</v>
      </c>
      <c r="X245" s="90"/>
      <c r="Y245" s="90">
        <f t="shared" si="26"/>
        <v>17</v>
      </c>
      <c r="Z245" s="90"/>
      <c r="AA245" s="90">
        <f t="shared" si="27"/>
        <v>17</v>
      </c>
      <c r="AB245" s="90"/>
      <c r="AC245" s="90">
        <f t="shared" si="27"/>
        <v>17</v>
      </c>
      <c r="AD245" s="90"/>
      <c r="AE245" s="90">
        <f t="shared" si="27"/>
        <v>17</v>
      </c>
      <c r="AF245" s="90"/>
      <c r="AG245" s="90">
        <f t="shared" si="27"/>
        <v>17</v>
      </c>
      <c r="AH245" s="90"/>
      <c r="AI245" s="90">
        <f t="shared" si="28"/>
        <v>17</v>
      </c>
      <c r="AJ245" s="90"/>
      <c r="AK245" s="90">
        <f t="shared" si="28"/>
        <v>17</v>
      </c>
    </row>
    <row r="246" spans="1:37" x14ac:dyDescent="0.2">
      <c r="A246" s="84" t="s">
        <v>461</v>
      </c>
      <c r="B246" s="90" t="s">
        <v>999</v>
      </c>
      <c r="C246" s="84" t="s">
        <v>3063</v>
      </c>
      <c r="D246" s="99" t="s">
        <v>3066</v>
      </c>
      <c r="E246" s="84" t="s">
        <v>551</v>
      </c>
      <c r="F246" s="90" t="s">
        <v>2190</v>
      </c>
      <c r="G246" s="103" t="s">
        <v>3064</v>
      </c>
      <c r="H246" s="90" t="s">
        <v>3065</v>
      </c>
      <c r="I246" s="84" t="s">
        <v>3067</v>
      </c>
      <c r="J246" s="90" t="s">
        <v>1755</v>
      </c>
      <c r="K246" s="83" t="s">
        <v>3068</v>
      </c>
      <c r="L246" s="82"/>
      <c r="M246" s="90">
        <v>1</v>
      </c>
      <c r="N246" s="90"/>
      <c r="O246" s="90">
        <f t="shared" si="25"/>
        <v>1</v>
      </c>
      <c r="P246" s="90"/>
      <c r="Q246" s="90">
        <f t="shared" si="25"/>
        <v>1</v>
      </c>
      <c r="R246" s="90"/>
      <c r="S246" s="90">
        <f t="shared" si="26"/>
        <v>1</v>
      </c>
      <c r="T246" s="90"/>
      <c r="U246" s="90">
        <f t="shared" si="26"/>
        <v>1</v>
      </c>
      <c r="V246" s="90"/>
      <c r="W246" s="90">
        <f t="shared" si="26"/>
        <v>1</v>
      </c>
      <c r="X246" s="90"/>
      <c r="Y246" s="90">
        <f t="shared" si="26"/>
        <v>1</v>
      </c>
      <c r="Z246" s="90"/>
      <c r="AA246" s="90">
        <f t="shared" si="27"/>
        <v>1</v>
      </c>
      <c r="AB246" s="90"/>
      <c r="AC246" s="90">
        <f t="shared" si="27"/>
        <v>1</v>
      </c>
      <c r="AD246" s="90"/>
      <c r="AE246" s="90">
        <f t="shared" si="27"/>
        <v>1</v>
      </c>
      <c r="AF246" s="90"/>
      <c r="AG246" s="90">
        <f t="shared" si="27"/>
        <v>1</v>
      </c>
      <c r="AH246" s="90"/>
      <c r="AI246" s="90">
        <f t="shared" si="28"/>
        <v>1</v>
      </c>
      <c r="AJ246" s="90"/>
      <c r="AK246" s="90">
        <f t="shared" si="28"/>
        <v>1</v>
      </c>
    </row>
    <row r="247" spans="1:37" x14ac:dyDescent="0.2">
      <c r="A247" s="84" t="s">
        <v>461</v>
      </c>
      <c r="B247" s="90" t="s">
        <v>999</v>
      </c>
      <c r="C247" s="84" t="s">
        <v>3073</v>
      </c>
      <c r="D247" s="99" t="s">
        <v>3070</v>
      </c>
      <c r="E247" s="84" t="s">
        <v>1738</v>
      </c>
      <c r="F247" s="90" t="s">
        <v>3075</v>
      </c>
      <c r="G247" s="103" t="s">
        <v>3074</v>
      </c>
      <c r="H247" s="90" t="s">
        <v>3076</v>
      </c>
      <c r="I247" s="83" t="s">
        <v>205</v>
      </c>
      <c r="J247" s="90" t="s">
        <v>856</v>
      </c>
      <c r="K247" s="83" t="s">
        <v>1238</v>
      </c>
      <c r="L247" s="82"/>
      <c r="M247" s="90">
        <v>2</v>
      </c>
      <c r="N247" s="90"/>
      <c r="O247" s="90">
        <f t="shared" si="25"/>
        <v>2</v>
      </c>
      <c r="P247" s="90"/>
      <c r="Q247" s="90">
        <f t="shared" si="25"/>
        <v>2</v>
      </c>
      <c r="R247" s="90"/>
      <c r="S247" s="90">
        <f t="shared" si="26"/>
        <v>2</v>
      </c>
      <c r="T247" s="90"/>
      <c r="U247" s="90">
        <f t="shared" si="26"/>
        <v>2</v>
      </c>
      <c r="V247" s="90"/>
      <c r="W247" s="90">
        <f t="shared" si="26"/>
        <v>2</v>
      </c>
      <c r="X247" s="90"/>
      <c r="Y247" s="90">
        <f t="shared" si="26"/>
        <v>2</v>
      </c>
      <c r="Z247" s="90"/>
      <c r="AA247" s="90">
        <f t="shared" si="27"/>
        <v>2</v>
      </c>
      <c r="AB247" s="90"/>
      <c r="AC247" s="90">
        <f t="shared" si="27"/>
        <v>2</v>
      </c>
      <c r="AD247" s="90"/>
      <c r="AE247" s="90">
        <f t="shared" si="27"/>
        <v>2</v>
      </c>
      <c r="AF247" s="90"/>
      <c r="AG247" s="90">
        <f t="shared" si="27"/>
        <v>2</v>
      </c>
      <c r="AH247" s="90"/>
      <c r="AI247" s="90">
        <f t="shared" si="28"/>
        <v>2</v>
      </c>
      <c r="AJ247" s="90"/>
      <c r="AK247" s="90">
        <f t="shared" si="28"/>
        <v>2</v>
      </c>
    </row>
    <row r="248" spans="1:37" x14ac:dyDescent="0.2">
      <c r="A248" s="83" t="s">
        <v>461</v>
      </c>
      <c r="B248" s="90" t="s">
        <v>999</v>
      </c>
      <c r="C248" s="83" t="s">
        <v>3090</v>
      </c>
      <c r="D248" s="99" t="s">
        <v>3091</v>
      </c>
      <c r="E248" s="83" t="s">
        <v>1283</v>
      </c>
      <c r="F248" s="90" t="s">
        <v>844</v>
      </c>
      <c r="G248" s="103" t="s">
        <v>3092</v>
      </c>
      <c r="H248" s="90" t="s">
        <v>3093</v>
      </c>
      <c r="I248" s="83" t="s">
        <v>642</v>
      </c>
      <c r="J248" s="90" t="s">
        <v>1748</v>
      </c>
      <c r="K248" s="83" t="s">
        <v>2135</v>
      </c>
      <c r="L248" s="82" t="s">
        <v>177</v>
      </c>
      <c r="M248" s="90">
        <v>25</v>
      </c>
      <c r="N248" s="90"/>
      <c r="O248" s="90">
        <f t="shared" si="25"/>
        <v>25</v>
      </c>
      <c r="P248" s="90"/>
      <c r="Q248" s="90">
        <f t="shared" si="25"/>
        <v>25</v>
      </c>
      <c r="R248" s="90">
        <v>1</v>
      </c>
      <c r="S248" s="90">
        <f t="shared" si="26"/>
        <v>26</v>
      </c>
      <c r="T248" s="90"/>
      <c r="U248" s="90">
        <f t="shared" si="26"/>
        <v>26</v>
      </c>
      <c r="V248" s="90">
        <v>1</v>
      </c>
      <c r="W248" s="90">
        <f t="shared" si="26"/>
        <v>27</v>
      </c>
      <c r="X248" s="90">
        <v>1</v>
      </c>
      <c r="Y248" s="90">
        <f t="shared" si="26"/>
        <v>28</v>
      </c>
      <c r="Z248" s="90"/>
      <c r="AA248" s="90">
        <f t="shared" si="27"/>
        <v>28</v>
      </c>
      <c r="AB248" s="90"/>
      <c r="AC248" s="90">
        <f t="shared" si="27"/>
        <v>28</v>
      </c>
      <c r="AD248" s="90"/>
      <c r="AE248" s="90">
        <f t="shared" si="27"/>
        <v>28</v>
      </c>
      <c r="AF248" s="90"/>
      <c r="AG248" s="90">
        <f t="shared" si="27"/>
        <v>28</v>
      </c>
      <c r="AH248" s="90"/>
      <c r="AI248" s="90">
        <f t="shared" si="28"/>
        <v>28</v>
      </c>
      <c r="AJ248" s="90"/>
      <c r="AK248" s="90">
        <f t="shared" si="28"/>
        <v>28</v>
      </c>
    </row>
    <row r="249" spans="1:37" x14ac:dyDescent="0.2">
      <c r="A249" s="83" t="s">
        <v>461</v>
      </c>
      <c r="B249" s="90" t="s">
        <v>999</v>
      </c>
      <c r="C249" s="83" t="s">
        <v>237</v>
      </c>
      <c r="D249" s="99" t="s">
        <v>1647</v>
      </c>
      <c r="E249" s="83" t="s">
        <v>1203</v>
      </c>
      <c r="F249" s="90" t="s">
        <v>3094</v>
      </c>
      <c r="G249" s="103" t="s">
        <v>3095</v>
      </c>
      <c r="H249" s="90" t="s">
        <v>3096</v>
      </c>
      <c r="I249" s="83" t="s">
        <v>777</v>
      </c>
      <c r="J249" s="90" t="s">
        <v>860</v>
      </c>
      <c r="K249" s="83" t="s">
        <v>1771</v>
      </c>
      <c r="L249" s="82" t="s">
        <v>2572</v>
      </c>
      <c r="M249" s="90">
        <v>0</v>
      </c>
      <c r="N249" s="90"/>
      <c r="O249" s="90">
        <f t="shared" si="25"/>
        <v>0</v>
      </c>
      <c r="P249" s="90"/>
      <c r="Q249" s="90">
        <f t="shared" si="25"/>
        <v>0</v>
      </c>
      <c r="R249" s="90"/>
      <c r="S249" s="90">
        <f t="shared" si="26"/>
        <v>0</v>
      </c>
      <c r="T249" s="90"/>
      <c r="U249" s="90">
        <f t="shared" si="26"/>
        <v>0</v>
      </c>
      <c r="V249" s="90"/>
      <c r="W249" s="90">
        <f t="shared" si="26"/>
        <v>0</v>
      </c>
      <c r="X249" s="90"/>
      <c r="Y249" s="90">
        <f t="shared" si="26"/>
        <v>0</v>
      </c>
      <c r="Z249" s="90"/>
      <c r="AA249" s="90">
        <f t="shared" si="27"/>
        <v>0</v>
      </c>
      <c r="AB249" s="90"/>
      <c r="AC249" s="90">
        <f t="shared" si="27"/>
        <v>0</v>
      </c>
      <c r="AD249" s="90"/>
      <c r="AE249" s="90">
        <f t="shared" si="27"/>
        <v>0</v>
      </c>
      <c r="AF249" s="90"/>
      <c r="AG249" s="90">
        <f t="shared" si="27"/>
        <v>0</v>
      </c>
      <c r="AH249" s="90"/>
      <c r="AI249" s="90">
        <f t="shared" si="28"/>
        <v>0</v>
      </c>
      <c r="AJ249" s="90"/>
      <c r="AK249" s="90">
        <f t="shared" si="28"/>
        <v>0</v>
      </c>
    </row>
    <row r="250" spans="1:37" x14ac:dyDescent="0.2">
      <c r="A250" s="83" t="s">
        <v>461</v>
      </c>
      <c r="B250" s="90" t="s">
        <v>999</v>
      </c>
      <c r="C250" s="83" t="s">
        <v>3211</v>
      </c>
      <c r="D250" s="99" t="s">
        <v>3208</v>
      </c>
      <c r="E250" s="83" t="s">
        <v>1203</v>
      </c>
      <c r="F250" s="90" t="s">
        <v>3094</v>
      </c>
      <c r="G250" s="103" t="s">
        <v>3212</v>
      </c>
      <c r="H250" s="90" t="s">
        <v>3207</v>
      </c>
      <c r="I250" s="83" t="s">
        <v>777</v>
      </c>
      <c r="J250" s="90" t="s">
        <v>860</v>
      </c>
      <c r="K250" s="83" t="s">
        <v>1771</v>
      </c>
      <c r="L250" s="82" t="s">
        <v>2572</v>
      </c>
      <c r="M250" s="90">
        <v>0</v>
      </c>
      <c r="N250" s="90"/>
      <c r="O250" s="90">
        <f t="shared" ref="O250" si="29">SUM(M250:N250)</f>
        <v>0</v>
      </c>
      <c r="P250" s="90"/>
      <c r="Q250" s="90">
        <f t="shared" ref="Q250" si="30">SUM(O250:P250)</f>
        <v>0</v>
      </c>
      <c r="R250" s="90">
        <v>1</v>
      </c>
      <c r="S250" s="90">
        <f t="shared" ref="S250:Y250" si="31">SUM(Q250:R250)</f>
        <v>1</v>
      </c>
      <c r="T250" s="90"/>
      <c r="U250" s="90">
        <f t="shared" si="31"/>
        <v>1</v>
      </c>
      <c r="V250" s="90"/>
      <c r="W250" s="90">
        <f t="shared" si="31"/>
        <v>1</v>
      </c>
      <c r="X250" s="90"/>
      <c r="Y250" s="90">
        <f t="shared" si="31"/>
        <v>1</v>
      </c>
      <c r="Z250" s="90"/>
      <c r="AA250" s="90">
        <f t="shared" ref="AA250:AG250" si="32">SUM(Y250:Z250)</f>
        <v>1</v>
      </c>
      <c r="AB250" s="90">
        <v>1</v>
      </c>
      <c r="AC250" s="90">
        <f t="shared" si="32"/>
        <v>2</v>
      </c>
      <c r="AD250" s="90"/>
      <c r="AE250" s="90">
        <f t="shared" si="32"/>
        <v>2</v>
      </c>
      <c r="AF250" s="90"/>
      <c r="AG250" s="90">
        <f t="shared" si="32"/>
        <v>2</v>
      </c>
      <c r="AH250" s="90"/>
      <c r="AI250" s="90">
        <f t="shared" ref="AI250" si="33">SUM(AG250:AH250)</f>
        <v>2</v>
      </c>
      <c r="AJ250" s="90"/>
      <c r="AK250" s="90">
        <f t="shared" ref="AK250" si="34">SUM(AI250:AJ250)</f>
        <v>2</v>
      </c>
    </row>
    <row r="251" spans="1:37" x14ac:dyDescent="0.2">
      <c r="A251" s="83" t="s">
        <v>461</v>
      </c>
      <c r="B251" s="90" t="s">
        <v>999</v>
      </c>
      <c r="C251" s="83" t="s">
        <v>3097</v>
      </c>
      <c r="D251" s="99" t="s">
        <v>3098</v>
      </c>
      <c r="E251" s="83" t="s">
        <v>551</v>
      </c>
      <c r="F251" s="90" t="s">
        <v>1315</v>
      </c>
      <c r="G251" s="103" t="s">
        <v>3099</v>
      </c>
      <c r="H251" s="90" t="s">
        <v>3100</v>
      </c>
      <c r="I251" s="83" t="s">
        <v>777</v>
      </c>
      <c r="J251" s="90" t="s">
        <v>860</v>
      </c>
      <c r="K251" s="83" t="s">
        <v>1771</v>
      </c>
      <c r="L251" s="82"/>
      <c r="M251" s="90">
        <v>1</v>
      </c>
      <c r="N251" s="90"/>
      <c r="O251" s="90">
        <f t="shared" si="25"/>
        <v>1</v>
      </c>
      <c r="P251" s="90"/>
      <c r="Q251" s="90">
        <f t="shared" si="25"/>
        <v>1</v>
      </c>
      <c r="R251" s="90"/>
      <c r="S251" s="90">
        <f t="shared" si="26"/>
        <v>1</v>
      </c>
      <c r="T251" s="90"/>
      <c r="U251" s="90">
        <f t="shared" si="26"/>
        <v>1</v>
      </c>
      <c r="V251" s="90"/>
      <c r="W251" s="90">
        <f t="shared" si="26"/>
        <v>1</v>
      </c>
      <c r="X251" s="90"/>
      <c r="Y251" s="90">
        <f t="shared" si="26"/>
        <v>1</v>
      </c>
      <c r="Z251" s="90"/>
      <c r="AA251" s="90">
        <f t="shared" si="27"/>
        <v>1</v>
      </c>
      <c r="AB251" s="90"/>
      <c r="AC251" s="90">
        <f t="shared" si="27"/>
        <v>1</v>
      </c>
      <c r="AD251" s="90"/>
      <c r="AE251" s="90">
        <f t="shared" si="27"/>
        <v>1</v>
      </c>
      <c r="AF251" s="90"/>
      <c r="AG251" s="90">
        <f t="shared" si="27"/>
        <v>1</v>
      </c>
      <c r="AH251" s="90"/>
      <c r="AI251" s="90">
        <f t="shared" si="28"/>
        <v>1</v>
      </c>
      <c r="AJ251" s="90"/>
      <c r="AK251" s="90">
        <f t="shared" si="28"/>
        <v>1</v>
      </c>
    </row>
    <row r="252" spans="1:37" x14ac:dyDescent="0.2">
      <c r="A252" s="83" t="s">
        <v>461</v>
      </c>
      <c r="B252" s="90" t="s">
        <v>999</v>
      </c>
      <c r="C252" s="83" t="s">
        <v>3101</v>
      </c>
      <c r="D252" s="99" t="s">
        <v>3102</v>
      </c>
      <c r="E252" s="83" t="s">
        <v>551</v>
      </c>
      <c r="F252" s="90" t="s">
        <v>3104</v>
      </c>
      <c r="G252" s="103" t="s">
        <v>3103</v>
      </c>
      <c r="H252" s="90" t="s">
        <v>3105</v>
      </c>
      <c r="I252" s="83" t="s">
        <v>642</v>
      </c>
      <c r="J252" s="90" t="s">
        <v>1748</v>
      </c>
      <c r="K252" s="83" t="s">
        <v>2135</v>
      </c>
      <c r="L252" s="82"/>
      <c r="M252" s="90">
        <v>1</v>
      </c>
      <c r="N252" s="90"/>
      <c r="O252" s="90">
        <f t="shared" si="25"/>
        <v>1</v>
      </c>
      <c r="P252" s="90"/>
      <c r="Q252" s="90">
        <f t="shared" si="25"/>
        <v>1</v>
      </c>
      <c r="R252" s="90"/>
      <c r="S252" s="90">
        <f t="shared" si="26"/>
        <v>1</v>
      </c>
      <c r="T252" s="90"/>
      <c r="U252" s="90">
        <f t="shared" si="26"/>
        <v>1</v>
      </c>
      <c r="V252" s="90"/>
      <c r="W252" s="90">
        <f t="shared" si="26"/>
        <v>1</v>
      </c>
      <c r="X252" s="90"/>
      <c r="Y252" s="90">
        <f t="shared" si="26"/>
        <v>1</v>
      </c>
      <c r="Z252" s="90"/>
      <c r="AA252" s="90">
        <f t="shared" si="27"/>
        <v>1</v>
      </c>
      <c r="AB252" s="90"/>
      <c r="AC252" s="90">
        <f t="shared" si="27"/>
        <v>1</v>
      </c>
      <c r="AD252" s="90"/>
      <c r="AE252" s="90">
        <f t="shared" si="27"/>
        <v>1</v>
      </c>
      <c r="AF252" s="90"/>
      <c r="AG252" s="90">
        <f t="shared" si="27"/>
        <v>1</v>
      </c>
      <c r="AH252" s="90"/>
      <c r="AI252" s="90">
        <f t="shared" si="28"/>
        <v>1</v>
      </c>
      <c r="AJ252" s="90"/>
      <c r="AK252" s="90">
        <f t="shared" si="28"/>
        <v>1</v>
      </c>
    </row>
    <row r="253" spans="1:37" x14ac:dyDescent="0.2">
      <c r="A253" s="84" t="s">
        <v>461</v>
      </c>
      <c r="B253" s="90" t="s">
        <v>999</v>
      </c>
      <c r="C253" s="83" t="s">
        <v>3117</v>
      </c>
      <c r="D253" s="97" t="s">
        <v>3118</v>
      </c>
      <c r="E253" s="84" t="s">
        <v>1283</v>
      </c>
      <c r="F253" s="97" t="s">
        <v>1329</v>
      </c>
      <c r="G253" s="103" t="s">
        <v>3119</v>
      </c>
      <c r="H253" s="90" t="s">
        <v>3120</v>
      </c>
      <c r="I253" s="84" t="s">
        <v>642</v>
      </c>
      <c r="J253" s="90" t="s">
        <v>1748</v>
      </c>
      <c r="K253" s="83" t="s">
        <v>2135</v>
      </c>
      <c r="L253" s="82" t="s">
        <v>3127</v>
      </c>
      <c r="M253" s="90">
        <v>6</v>
      </c>
      <c r="N253" s="90"/>
      <c r="O253" s="90">
        <f t="shared" si="25"/>
        <v>6</v>
      </c>
      <c r="P253" s="90"/>
      <c r="Q253" s="90">
        <f t="shared" si="25"/>
        <v>6</v>
      </c>
      <c r="R253" s="90"/>
      <c r="S253" s="90">
        <f t="shared" si="26"/>
        <v>6</v>
      </c>
      <c r="T253" s="90"/>
      <c r="U253" s="90">
        <f t="shared" si="26"/>
        <v>6</v>
      </c>
      <c r="V253" s="90"/>
      <c r="W253" s="90">
        <f t="shared" si="26"/>
        <v>6</v>
      </c>
      <c r="X253" s="90"/>
      <c r="Y253" s="90">
        <f t="shared" si="26"/>
        <v>6</v>
      </c>
      <c r="Z253" s="90"/>
      <c r="AA253" s="90">
        <f t="shared" si="27"/>
        <v>6</v>
      </c>
      <c r="AB253" s="90"/>
      <c r="AC253" s="90">
        <f t="shared" si="27"/>
        <v>6</v>
      </c>
      <c r="AD253" s="90"/>
      <c r="AE253" s="90">
        <f t="shared" si="27"/>
        <v>6</v>
      </c>
      <c r="AF253" s="90"/>
      <c r="AG253" s="90">
        <f t="shared" si="27"/>
        <v>6</v>
      </c>
      <c r="AH253" s="90"/>
      <c r="AI253" s="90">
        <f t="shared" si="28"/>
        <v>6</v>
      </c>
      <c r="AJ253" s="90"/>
      <c r="AK253" s="90">
        <f t="shared" si="28"/>
        <v>6</v>
      </c>
    </row>
    <row r="254" spans="1:37" x14ac:dyDescent="0.2">
      <c r="A254" s="83" t="s">
        <v>461</v>
      </c>
      <c r="B254" s="90" t="s">
        <v>999</v>
      </c>
      <c r="C254" s="83" t="s">
        <v>3136</v>
      </c>
      <c r="D254" s="99" t="s">
        <v>3135</v>
      </c>
      <c r="E254" s="83" t="s">
        <v>551</v>
      </c>
      <c r="F254" s="90" t="s">
        <v>3104</v>
      </c>
      <c r="G254" s="103" t="s">
        <v>3137</v>
      </c>
      <c r="H254" s="90" t="s">
        <v>3138</v>
      </c>
      <c r="I254" s="83" t="s">
        <v>642</v>
      </c>
      <c r="J254" s="90" t="s">
        <v>1748</v>
      </c>
      <c r="K254" s="83" t="s">
        <v>2135</v>
      </c>
      <c r="L254" s="82"/>
      <c r="M254" s="90">
        <v>1</v>
      </c>
      <c r="N254" s="90"/>
      <c r="O254" s="90">
        <f t="shared" si="25"/>
        <v>1</v>
      </c>
      <c r="P254" s="90"/>
      <c r="Q254" s="90">
        <f t="shared" si="25"/>
        <v>1</v>
      </c>
      <c r="R254" s="90"/>
      <c r="S254" s="90">
        <f t="shared" si="26"/>
        <v>1</v>
      </c>
      <c r="T254" s="90"/>
      <c r="U254" s="90">
        <f t="shared" si="26"/>
        <v>1</v>
      </c>
      <c r="V254" s="90"/>
      <c r="W254" s="90">
        <f t="shared" si="26"/>
        <v>1</v>
      </c>
      <c r="X254" s="90"/>
      <c r="Y254" s="90">
        <f t="shared" si="26"/>
        <v>1</v>
      </c>
      <c r="Z254" s="90"/>
      <c r="AA254" s="90">
        <f t="shared" si="27"/>
        <v>1</v>
      </c>
      <c r="AB254" s="90"/>
      <c r="AC254" s="90">
        <f t="shared" si="27"/>
        <v>1</v>
      </c>
      <c r="AD254" s="90"/>
      <c r="AE254" s="90">
        <f t="shared" si="27"/>
        <v>1</v>
      </c>
      <c r="AF254" s="90"/>
      <c r="AG254" s="90">
        <f t="shared" si="27"/>
        <v>1</v>
      </c>
      <c r="AH254" s="90"/>
      <c r="AI254" s="90">
        <f t="shared" si="28"/>
        <v>1</v>
      </c>
      <c r="AJ254" s="90"/>
      <c r="AK254" s="90">
        <f t="shared" si="28"/>
        <v>1</v>
      </c>
    </row>
    <row r="255" spans="1:37" x14ac:dyDescent="0.2">
      <c r="A255" s="84" t="s">
        <v>461</v>
      </c>
      <c r="B255" s="90" t="s">
        <v>999</v>
      </c>
      <c r="C255" s="83" t="s">
        <v>3140</v>
      </c>
      <c r="D255" s="90" t="s">
        <v>3141</v>
      </c>
      <c r="E255" s="84" t="s">
        <v>1307</v>
      </c>
      <c r="F255" s="90" t="s">
        <v>2214</v>
      </c>
      <c r="G255" s="103" t="s">
        <v>3145</v>
      </c>
      <c r="H255" s="90" t="s">
        <v>3142</v>
      </c>
      <c r="I255" s="84" t="s">
        <v>205</v>
      </c>
      <c r="J255" s="90" t="s">
        <v>856</v>
      </c>
      <c r="K255" s="83" t="s">
        <v>1238</v>
      </c>
      <c r="L255" s="82"/>
      <c r="M255" s="90">
        <v>1</v>
      </c>
      <c r="N255" s="90"/>
      <c r="O255" s="90">
        <f t="shared" si="25"/>
        <v>1</v>
      </c>
      <c r="P255" s="90"/>
      <c r="Q255" s="90">
        <f t="shared" si="25"/>
        <v>1</v>
      </c>
      <c r="R255" s="90"/>
      <c r="S255" s="90">
        <f t="shared" si="26"/>
        <v>1</v>
      </c>
      <c r="T255" s="90"/>
      <c r="U255" s="90">
        <f t="shared" si="26"/>
        <v>1</v>
      </c>
      <c r="V255" s="90"/>
      <c r="W255" s="90">
        <f t="shared" si="26"/>
        <v>1</v>
      </c>
      <c r="X255" s="90"/>
      <c r="Y255" s="90">
        <f t="shared" si="26"/>
        <v>1</v>
      </c>
      <c r="Z255" s="90"/>
      <c r="AA255" s="90">
        <f t="shared" si="27"/>
        <v>1</v>
      </c>
      <c r="AB255" s="90"/>
      <c r="AC255" s="90">
        <f t="shared" si="27"/>
        <v>1</v>
      </c>
      <c r="AD255" s="90"/>
      <c r="AE255" s="90">
        <f t="shared" si="27"/>
        <v>1</v>
      </c>
      <c r="AF255" s="90"/>
      <c r="AG255" s="90">
        <f t="shared" si="27"/>
        <v>1</v>
      </c>
      <c r="AH255" s="90"/>
      <c r="AI255" s="90">
        <f t="shared" si="28"/>
        <v>1</v>
      </c>
      <c r="AJ255" s="90"/>
      <c r="AK255" s="90">
        <f t="shared" si="28"/>
        <v>1</v>
      </c>
    </row>
    <row r="256" spans="1:37" x14ac:dyDescent="0.2">
      <c r="A256" s="84" t="s">
        <v>461</v>
      </c>
      <c r="B256" s="90" t="s">
        <v>999</v>
      </c>
      <c r="C256" s="83" t="s">
        <v>3148</v>
      </c>
      <c r="D256" s="90" t="s">
        <v>1030</v>
      </c>
      <c r="E256" s="84" t="s">
        <v>1567</v>
      </c>
      <c r="F256" s="154" t="s">
        <v>3150</v>
      </c>
      <c r="G256" s="103" t="s">
        <v>3149</v>
      </c>
      <c r="H256" s="154" t="s">
        <v>3151</v>
      </c>
      <c r="I256" s="83" t="s">
        <v>777</v>
      </c>
      <c r="J256" s="90" t="s">
        <v>860</v>
      </c>
      <c r="K256" s="83" t="s">
        <v>1771</v>
      </c>
      <c r="L256" s="82" t="s">
        <v>1351</v>
      </c>
      <c r="M256" s="90">
        <v>1</v>
      </c>
      <c r="N256" s="90"/>
      <c r="O256" s="90">
        <f t="shared" si="25"/>
        <v>1</v>
      </c>
      <c r="P256" s="90"/>
      <c r="Q256" s="90">
        <f t="shared" si="25"/>
        <v>1</v>
      </c>
      <c r="R256" s="90"/>
      <c r="S256" s="90">
        <f t="shared" si="26"/>
        <v>1</v>
      </c>
      <c r="T256" s="90"/>
      <c r="U256" s="90">
        <f t="shared" si="26"/>
        <v>1</v>
      </c>
      <c r="V256" s="90"/>
      <c r="W256" s="90">
        <f t="shared" si="26"/>
        <v>1</v>
      </c>
      <c r="X256" s="90"/>
      <c r="Y256" s="90">
        <f t="shared" si="26"/>
        <v>1</v>
      </c>
      <c r="Z256" s="90"/>
      <c r="AA256" s="90">
        <f t="shared" si="27"/>
        <v>1</v>
      </c>
      <c r="AB256" s="90"/>
      <c r="AC256" s="90">
        <f t="shared" si="27"/>
        <v>1</v>
      </c>
      <c r="AD256" s="90"/>
      <c r="AE256" s="90">
        <f t="shared" si="27"/>
        <v>1</v>
      </c>
      <c r="AF256" s="90"/>
      <c r="AG256" s="90">
        <f t="shared" si="27"/>
        <v>1</v>
      </c>
      <c r="AH256" s="90"/>
      <c r="AI256" s="90">
        <f t="shared" si="28"/>
        <v>1</v>
      </c>
      <c r="AJ256" s="90"/>
      <c r="AK256" s="90">
        <f t="shared" si="28"/>
        <v>1</v>
      </c>
    </row>
    <row r="257" spans="1:37" x14ac:dyDescent="0.2">
      <c r="A257" s="84" t="s">
        <v>461</v>
      </c>
      <c r="B257" s="90" t="s">
        <v>999</v>
      </c>
      <c r="C257" s="83" t="s">
        <v>3164</v>
      </c>
      <c r="D257" s="90" t="s">
        <v>3205</v>
      </c>
      <c r="E257" s="84" t="s">
        <v>1567</v>
      </c>
      <c r="F257" s="154" t="s">
        <v>3206</v>
      </c>
      <c r="G257" s="103" t="s">
        <v>3149</v>
      </c>
      <c r="H257" s="154" t="s">
        <v>3204</v>
      </c>
      <c r="I257" s="83" t="s">
        <v>777</v>
      </c>
      <c r="J257" s="90" t="s">
        <v>860</v>
      </c>
      <c r="K257" s="83" t="s">
        <v>1771</v>
      </c>
      <c r="L257" s="82"/>
      <c r="M257" s="90">
        <v>1</v>
      </c>
      <c r="N257" s="90"/>
      <c r="O257" s="90">
        <f t="shared" ref="O257:O258" si="35">SUM(M257:N257)</f>
        <v>1</v>
      </c>
      <c r="P257" s="90">
        <v>1</v>
      </c>
      <c r="Q257" s="90">
        <f t="shared" ref="Q257:Q258" si="36">SUM(O257:P257)</f>
        <v>2</v>
      </c>
      <c r="R257" s="90"/>
      <c r="S257" s="90">
        <f t="shared" ref="S257:Y258" si="37">SUM(Q257:R257)</f>
        <v>2</v>
      </c>
      <c r="T257" s="90"/>
      <c r="U257" s="90">
        <f t="shared" si="37"/>
        <v>2</v>
      </c>
      <c r="V257" s="90"/>
      <c r="W257" s="90">
        <f t="shared" si="37"/>
        <v>2</v>
      </c>
      <c r="X257" s="90"/>
      <c r="Y257" s="90">
        <f t="shared" si="37"/>
        <v>2</v>
      </c>
      <c r="Z257" s="90"/>
      <c r="AA257" s="90">
        <f t="shared" ref="AA257:AG258" si="38">SUM(Y257:Z257)</f>
        <v>2</v>
      </c>
      <c r="AB257" s="90"/>
      <c r="AC257" s="90">
        <f t="shared" si="38"/>
        <v>2</v>
      </c>
      <c r="AD257" s="90"/>
      <c r="AE257" s="90">
        <f t="shared" si="38"/>
        <v>2</v>
      </c>
      <c r="AF257" s="90"/>
      <c r="AG257" s="90">
        <f t="shared" si="38"/>
        <v>2</v>
      </c>
      <c r="AH257" s="90"/>
      <c r="AI257" s="90">
        <f t="shared" ref="AI257:AI258" si="39">SUM(AG257:AH257)</f>
        <v>2</v>
      </c>
      <c r="AJ257" s="90"/>
      <c r="AK257" s="90">
        <f t="shared" ref="AK257:AK258" si="40">SUM(AI257:AJ257)</f>
        <v>2</v>
      </c>
    </row>
    <row r="258" spans="1:37" x14ac:dyDescent="0.2">
      <c r="A258" s="84" t="s">
        <v>461</v>
      </c>
      <c r="B258" s="90" t="s">
        <v>999</v>
      </c>
      <c r="C258" s="84" t="s">
        <v>3217</v>
      </c>
      <c r="D258" s="90" t="s">
        <v>3214</v>
      </c>
      <c r="E258" s="84" t="s">
        <v>774</v>
      </c>
      <c r="F258" s="90" t="s">
        <v>1924</v>
      </c>
      <c r="G258" s="103" t="s">
        <v>3218</v>
      </c>
      <c r="H258" s="90" t="s">
        <v>3213</v>
      </c>
      <c r="I258" s="84" t="s">
        <v>642</v>
      </c>
      <c r="J258" s="90" t="s">
        <v>1748</v>
      </c>
      <c r="K258" s="83" t="s">
        <v>2135</v>
      </c>
      <c r="L258" s="82"/>
      <c r="M258" s="90">
        <v>0</v>
      </c>
      <c r="N258" s="90"/>
      <c r="O258" s="90">
        <f t="shared" si="35"/>
        <v>0</v>
      </c>
      <c r="P258" s="90"/>
      <c r="Q258" s="90">
        <f t="shared" si="36"/>
        <v>0</v>
      </c>
      <c r="R258" s="90"/>
      <c r="S258" s="90">
        <f t="shared" si="37"/>
        <v>0</v>
      </c>
      <c r="T258" s="90"/>
      <c r="U258" s="90">
        <f t="shared" si="37"/>
        <v>0</v>
      </c>
      <c r="V258" s="90">
        <v>1</v>
      </c>
      <c r="W258" s="90">
        <f t="shared" si="37"/>
        <v>1</v>
      </c>
      <c r="X258" s="90"/>
      <c r="Y258" s="90">
        <f t="shared" si="37"/>
        <v>1</v>
      </c>
      <c r="Z258" s="90"/>
      <c r="AA258" s="90">
        <f t="shared" si="38"/>
        <v>1</v>
      </c>
      <c r="AB258" s="90"/>
      <c r="AC258" s="90">
        <f t="shared" si="38"/>
        <v>1</v>
      </c>
      <c r="AD258" s="90"/>
      <c r="AE258" s="90">
        <f t="shared" si="38"/>
        <v>1</v>
      </c>
      <c r="AF258" s="90"/>
      <c r="AG258" s="90">
        <f t="shared" si="38"/>
        <v>1</v>
      </c>
      <c r="AH258" s="90"/>
      <c r="AI258" s="90">
        <f t="shared" si="39"/>
        <v>1</v>
      </c>
      <c r="AJ258" s="90"/>
      <c r="AK258" s="90">
        <f t="shared" si="40"/>
        <v>1</v>
      </c>
    </row>
    <row r="259" spans="1:37" x14ac:dyDescent="0.2">
      <c r="A259" s="86" t="s">
        <v>40</v>
      </c>
      <c r="B259" s="90" t="s">
        <v>819</v>
      </c>
      <c r="C259" s="93" t="s">
        <v>128</v>
      </c>
      <c r="D259" s="90" t="s">
        <v>1380</v>
      </c>
      <c r="E259" s="86" t="s">
        <v>811</v>
      </c>
      <c r="F259" s="90" t="s">
        <v>679</v>
      </c>
      <c r="G259" s="103" t="s">
        <v>2718</v>
      </c>
      <c r="H259" s="90" t="s">
        <v>2334</v>
      </c>
      <c r="I259" s="86" t="s">
        <v>1756</v>
      </c>
      <c r="J259" s="90" t="s">
        <v>105</v>
      </c>
      <c r="K259" s="83" t="s">
        <v>490</v>
      </c>
      <c r="L259" s="82"/>
      <c r="M259" s="90">
        <v>1</v>
      </c>
      <c r="N259" s="90"/>
      <c r="O259" s="90">
        <f t="shared" si="25"/>
        <v>1</v>
      </c>
      <c r="P259" s="90"/>
      <c r="Q259" s="90">
        <f t="shared" si="25"/>
        <v>1</v>
      </c>
      <c r="R259" s="90"/>
      <c r="S259" s="90">
        <f t="shared" si="26"/>
        <v>1</v>
      </c>
      <c r="T259" s="90"/>
      <c r="U259" s="90">
        <f t="shared" si="26"/>
        <v>1</v>
      </c>
      <c r="V259" s="90"/>
      <c r="W259" s="90">
        <f t="shared" si="26"/>
        <v>1</v>
      </c>
      <c r="X259" s="90"/>
      <c r="Y259" s="90">
        <f t="shared" si="26"/>
        <v>1</v>
      </c>
      <c r="Z259" s="90"/>
      <c r="AA259" s="90">
        <f t="shared" si="27"/>
        <v>1</v>
      </c>
      <c r="AB259" s="90"/>
      <c r="AC259" s="90">
        <f t="shared" si="27"/>
        <v>1</v>
      </c>
      <c r="AD259" s="90"/>
      <c r="AE259" s="90">
        <f t="shared" si="27"/>
        <v>1</v>
      </c>
      <c r="AF259" s="90"/>
      <c r="AG259" s="90">
        <f t="shared" si="27"/>
        <v>1</v>
      </c>
      <c r="AH259" s="90"/>
      <c r="AI259" s="90">
        <f t="shared" si="28"/>
        <v>1</v>
      </c>
      <c r="AJ259" s="90"/>
      <c r="AK259" s="90">
        <f t="shared" si="28"/>
        <v>1</v>
      </c>
    </row>
    <row r="260" spans="1:37" x14ac:dyDescent="0.2">
      <c r="A260" s="87" t="s">
        <v>40</v>
      </c>
      <c r="B260" s="90" t="s">
        <v>819</v>
      </c>
      <c r="C260" s="94" t="s">
        <v>476</v>
      </c>
      <c r="D260" s="90" t="s">
        <v>1975</v>
      </c>
      <c r="E260" s="94" t="s">
        <v>1296</v>
      </c>
      <c r="F260" s="90" t="s">
        <v>2219</v>
      </c>
      <c r="G260" s="103" t="s">
        <v>2774</v>
      </c>
      <c r="H260" s="90" t="s">
        <v>2336</v>
      </c>
      <c r="I260" s="87" t="s">
        <v>1756</v>
      </c>
      <c r="J260" s="90" t="s">
        <v>105</v>
      </c>
      <c r="K260" s="83" t="s">
        <v>490</v>
      </c>
      <c r="L260" s="82"/>
      <c r="M260" s="90">
        <v>0</v>
      </c>
      <c r="N260" s="90"/>
      <c r="O260" s="90">
        <f t="shared" si="25"/>
        <v>0</v>
      </c>
      <c r="P260" s="90"/>
      <c r="Q260" s="90">
        <f t="shared" si="25"/>
        <v>0</v>
      </c>
      <c r="R260" s="90"/>
      <c r="S260" s="90">
        <f t="shared" si="26"/>
        <v>0</v>
      </c>
      <c r="T260" s="90"/>
      <c r="U260" s="90">
        <f t="shared" si="26"/>
        <v>0</v>
      </c>
      <c r="V260" s="90"/>
      <c r="W260" s="90">
        <f t="shared" si="26"/>
        <v>0</v>
      </c>
      <c r="X260" s="90"/>
      <c r="Y260" s="90">
        <f t="shared" si="26"/>
        <v>0</v>
      </c>
      <c r="Z260" s="90"/>
      <c r="AA260" s="90">
        <f t="shared" si="27"/>
        <v>0</v>
      </c>
      <c r="AB260" s="90"/>
      <c r="AC260" s="90">
        <f t="shared" si="27"/>
        <v>0</v>
      </c>
      <c r="AD260" s="90"/>
      <c r="AE260" s="90">
        <f t="shared" si="27"/>
        <v>0</v>
      </c>
      <c r="AF260" s="90"/>
      <c r="AG260" s="90">
        <f t="shared" si="27"/>
        <v>0</v>
      </c>
      <c r="AH260" s="90"/>
      <c r="AI260" s="90">
        <f t="shared" si="28"/>
        <v>0</v>
      </c>
      <c r="AJ260" s="90"/>
      <c r="AK260" s="90">
        <f t="shared" si="28"/>
        <v>0</v>
      </c>
    </row>
    <row r="261" spans="1:37" x14ac:dyDescent="0.2">
      <c r="A261" s="87" t="s">
        <v>40</v>
      </c>
      <c r="B261" s="90" t="s">
        <v>819</v>
      </c>
      <c r="C261" s="94" t="s">
        <v>478</v>
      </c>
      <c r="D261" s="90" t="s">
        <v>1977</v>
      </c>
      <c r="E261" s="94" t="s">
        <v>1296</v>
      </c>
      <c r="F261" s="90" t="s">
        <v>2219</v>
      </c>
      <c r="G261" s="103" t="s">
        <v>2775</v>
      </c>
      <c r="H261" s="90" t="s">
        <v>1699</v>
      </c>
      <c r="I261" s="87" t="s">
        <v>1756</v>
      </c>
      <c r="J261" s="90" t="s">
        <v>105</v>
      </c>
      <c r="K261" s="83" t="s">
        <v>490</v>
      </c>
      <c r="L261" s="82"/>
      <c r="M261" s="90">
        <v>1</v>
      </c>
      <c r="N261" s="90"/>
      <c r="O261" s="90">
        <f t="shared" si="25"/>
        <v>1</v>
      </c>
      <c r="P261" s="90"/>
      <c r="Q261" s="90">
        <f t="shared" si="25"/>
        <v>1</v>
      </c>
      <c r="R261" s="90"/>
      <c r="S261" s="90">
        <f t="shared" si="26"/>
        <v>1</v>
      </c>
      <c r="T261" s="90"/>
      <c r="U261" s="90">
        <f t="shared" si="26"/>
        <v>1</v>
      </c>
      <c r="V261" s="90"/>
      <c r="W261" s="90">
        <f t="shared" si="26"/>
        <v>1</v>
      </c>
      <c r="X261" s="90"/>
      <c r="Y261" s="90">
        <f t="shared" si="26"/>
        <v>1</v>
      </c>
      <c r="Z261" s="90"/>
      <c r="AA261" s="90">
        <f t="shared" si="27"/>
        <v>1</v>
      </c>
      <c r="AB261" s="90"/>
      <c r="AC261" s="90">
        <f t="shared" si="27"/>
        <v>1</v>
      </c>
      <c r="AD261" s="90"/>
      <c r="AE261" s="90">
        <f t="shared" si="27"/>
        <v>1</v>
      </c>
      <c r="AF261" s="90"/>
      <c r="AG261" s="90">
        <f t="shared" si="27"/>
        <v>1</v>
      </c>
      <c r="AH261" s="90"/>
      <c r="AI261" s="90">
        <f t="shared" si="28"/>
        <v>1</v>
      </c>
      <c r="AJ261" s="90"/>
      <c r="AK261" s="90">
        <f t="shared" si="28"/>
        <v>1</v>
      </c>
    </row>
    <row r="262" spans="1:37" x14ac:dyDescent="0.2">
      <c r="A262" s="87" t="s">
        <v>40</v>
      </c>
      <c r="B262" s="90" t="s">
        <v>819</v>
      </c>
      <c r="C262" s="94" t="s">
        <v>485</v>
      </c>
      <c r="D262" s="90" t="s">
        <v>88</v>
      </c>
      <c r="E262" s="94" t="s">
        <v>1091</v>
      </c>
      <c r="F262" s="90" t="s">
        <v>2220</v>
      </c>
      <c r="G262" s="103" t="s">
        <v>2660</v>
      </c>
      <c r="H262" s="90" t="s">
        <v>825</v>
      </c>
      <c r="I262" s="87" t="s">
        <v>1756</v>
      </c>
      <c r="J262" s="90" t="s">
        <v>105</v>
      </c>
      <c r="K262" s="83" t="s">
        <v>490</v>
      </c>
      <c r="L262" s="82" t="s">
        <v>626</v>
      </c>
      <c r="M262" s="90">
        <v>11</v>
      </c>
      <c r="N262" s="90"/>
      <c r="O262" s="90">
        <f t="shared" si="25"/>
        <v>11</v>
      </c>
      <c r="P262" s="90"/>
      <c r="Q262" s="90">
        <f t="shared" si="25"/>
        <v>11</v>
      </c>
      <c r="R262" s="90"/>
      <c r="S262" s="90">
        <f t="shared" si="26"/>
        <v>11</v>
      </c>
      <c r="T262" s="90"/>
      <c r="U262" s="90">
        <f t="shared" si="26"/>
        <v>11</v>
      </c>
      <c r="V262" s="90"/>
      <c r="W262" s="90">
        <f>SUM(U262:V262)</f>
        <v>11</v>
      </c>
      <c r="X262" s="90"/>
      <c r="Y262" s="90">
        <f>SUM(W262:X262)</f>
        <v>11</v>
      </c>
      <c r="Z262" s="90"/>
      <c r="AA262" s="90">
        <f>SUM(Y262:Z262)</f>
        <v>11</v>
      </c>
      <c r="AB262" s="90"/>
      <c r="AC262" s="90">
        <f>SUM(AA262:AB262)</f>
        <v>11</v>
      </c>
      <c r="AD262" s="90"/>
      <c r="AE262" s="90">
        <f>SUM(AC262:AD262)</f>
        <v>11</v>
      </c>
      <c r="AF262" s="90"/>
      <c r="AG262" s="90">
        <f>SUM(AE262:AF262)</f>
        <v>11</v>
      </c>
      <c r="AH262" s="90"/>
      <c r="AI262" s="90">
        <f>SUM(AG262:AH262)</f>
        <v>11</v>
      </c>
      <c r="AJ262" s="90"/>
      <c r="AK262" s="90">
        <f>SUM(AI262:AJ262)</f>
        <v>11</v>
      </c>
    </row>
    <row r="263" spans="1:37" x14ac:dyDescent="0.2">
      <c r="A263" s="87" t="s">
        <v>40</v>
      </c>
      <c r="B263" s="90" t="s">
        <v>819</v>
      </c>
      <c r="C263" s="94" t="s">
        <v>491</v>
      </c>
      <c r="D263" s="90" t="s">
        <v>1789</v>
      </c>
      <c r="E263" s="94" t="s">
        <v>1091</v>
      </c>
      <c r="F263" s="90" t="s">
        <v>2220</v>
      </c>
      <c r="G263" s="103" t="s">
        <v>2776</v>
      </c>
      <c r="H263" s="90" t="s">
        <v>2338</v>
      </c>
      <c r="I263" s="87" t="s">
        <v>1756</v>
      </c>
      <c r="J263" s="90" t="s">
        <v>105</v>
      </c>
      <c r="K263" s="83" t="s">
        <v>490</v>
      </c>
      <c r="L263" s="82" t="s">
        <v>626</v>
      </c>
      <c r="M263" s="90">
        <v>2</v>
      </c>
      <c r="N263" s="90"/>
      <c r="O263" s="90">
        <f t="shared" si="25"/>
        <v>2</v>
      </c>
      <c r="P263" s="90"/>
      <c r="Q263" s="90">
        <f t="shared" si="25"/>
        <v>2</v>
      </c>
      <c r="R263" s="90"/>
      <c r="S263" s="90">
        <f t="shared" si="26"/>
        <v>2</v>
      </c>
      <c r="T263" s="90"/>
      <c r="U263" s="90">
        <f t="shared" si="26"/>
        <v>2</v>
      </c>
      <c r="V263" s="90"/>
      <c r="W263" s="90">
        <f t="shared" si="26"/>
        <v>2</v>
      </c>
      <c r="X263" s="90"/>
      <c r="Y263" s="90">
        <f t="shared" si="26"/>
        <v>2</v>
      </c>
      <c r="Z263" s="90"/>
      <c r="AA263" s="90">
        <f t="shared" si="27"/>
        <v>2</v>
      </c>
      <c r="AB263" s="90"/>
      <c r="AC263" s="90">
        <f t="shared" si="27"/>
        <v>2</v>
      </c>
      <c r="AD263" s="90"/>
      <c r="AE263" s="90">
        <f t="shared" si="27"/>
        <v>2</v>
      </c>
      <c r="AF263" s="90"/>
      <c r="AG263" s="90">
        <f t="shared" si="27"/>
        <v>2</v>
      </c>
      <c r="AH263" s="90"/>
      <c r="AI263" s="90">
        <f t="shared" si="28"/>
        <v>2</v>
      </c>
      <c r="AJ263" s="90"/>
      <c r="AK263" s="90">
        <f t="shared" si="28"/>
        <v>2</v>
      </c>
    </row>
    <row r="264" spans="1:37" x14ac:dyDescent="0.2">
      <c r="A264" s="87" t="s">
        <v>40</v>
      </c>
      <c r="B264" s="90" t="s">
        <v>819</v>
      </c>
      <c r="C264" s="94" t="s">
        <v>496</v>
      </c>
      <c r="D264" s="90" t="s">
        <v>1979</v>
      </c>
      <c r="E264" s="94" t="s">
        <v>1091</v>
      </c>
      <c r="F264" s="90" t="s">
        <v>2220</v>
      </c>
      <c r="G264" s="103" t="s">
        <v>2777</v>
      </c>
      <c r="H264" s="90" t="s">
        <v>2339</v>
      </c>
      <c r="I264" s="87" t="s">
        <v>1756</v>
      </c>
      <c r="J264" s="90" t="s">
        <v>105</v>
      </c>
      <c r="K264" s="83" t="s">
        <v>490</v>
      </c>
      <c r="L264" s="82" t="s">
        <v>626</v>
      </c>
      <c r="M264" s="90">
        <v>2</v>
      </c>
      <c r="N264" s="90"/>
      <c r="O264" s="90">
        <f t="shared" si="25"/>
        <v>2</v>
      </c>
      <c r="P264" s="90"/>
      <c r="Q264" s="90">
        <f t="shared" si="25"/>
        <v>2</v>
      </c>
      <c r="R264" s="90"/>
      <c r="S264" s="90">
        <f t="shared" si="26"/>
        <v>2</v>
      </c>
      <c r="T264" s="90"/>
      <c r="U264" s="90">
        <f t="shared" si="26"/>
        <v>2</v>
      </c>
      <c r="V264" s="90"/>
      <c r="W264" s="90">
        <f t="shared" si="26"/>
        <v>2</v>
      </c>
      <c r="X264" s="90"/>
      <c r="Y264" s="90">
        <f t="shared" si="26"/>
        <v>2</v>
      </c>
      <c r="Z264" s="90"/>
      <c r="AA264" s="90">
        <f t="shared" si="27"/>
        <v>2</v>
      </c>
      <c r="AB264" s="90"/>
      <c r="AC264" s="90">
        <f t="shared" si="27"/>
        <v>2</v>
      </c>
      <c r="AD264" s="90"/>
      <c r="AE264" s="90">
        <f t="shared" si="27"/>
        <v>2</v>
      </c>
      <c r="AF264" s="90"/>
      <c r="AG264" s="90">
        <f t="shared" si="27"/>
        <v>2</v>
      </c>
      <c r="AH264" s="90"/>
      <c r="AI264" s="90">
        <f t="shared" si="28"/>
        <v>2</v>
      </c>
      <c r="AJ264" s="90"/>
      <c r="AK264" s="90">
        <f t="shared" si="28"/>
        <v>2</v>
      </c>
    </row>
    <row r="265" spans="1:37" x14ac:dyDescent="0.2">
      <c r="A265" s="87" t="s">
        <v>40</v>
      </c>
      <c r="B265" s="90" t="s">
        <v>819</v>
      </c>
      <c r="C265" s="94" t="s">
        <v>500</v>
      </c>
      <c r="D265" s="90" t="s">
        <v>933</v>
      </c>
      <c r="E265" s="94" t="s">
        <v>1091</v>
      </c>
      <c r="F265" s="90" t="s">
        <v>2220</v>
      </c>
      <c r="G265" s="103" t="s">
        <v>2778</v>
      </c>
      <c r="H265" s="90" t="s">
        <v>1931</v>
      </c>
      <c r="I265" s="87" t="s">
        <v>1759</v>
      </c>
      <c r="J265" s="90" t="s">
        <v>1058</v>
      </c>
      <c r="K265" s="83" t="s">
        <v>2611</v>
      </c>
      <c r="L265" s="82" t="s">
        <v>548</v>
      </c>
      <c r="M265" s="90">
        <v>1</v>
      </c>
      <c r="N265" s="90"/>
      <c r="O265" s="90">
        <f t="shared" ref="O265:Q300" si="41">SUM(M265:N265)</f>
        <v>1</v>
      </c>
      <c r="P265" s="90"/>
      <c r="Q265" s="90">
        <f t="shared" si="41"/>
        <v>1</v>
      </c>
      <c r="R265" s="90"/>
      <c r="S265" s="90">
        <f t="shared" ref="S265:Y300" si="42">SUM(Q265:R265)</f>
        <v>1</v>
      </c>
      <c r="T265" s="90"/>
      <c r="U265" s="90">
        <f t="shared" si="42"/>
        <v>1</v>
      </c>
      <c r="V265" s="90"/>
      <c r="W265" s="90">
        <f t="shared" si="42"/>
        <v>1</v>
      </c>
      <c r="X265" s="90">
        <v>1</v>
      </c>
      <c r="Y265" s="90">
        <f t="shared" si="42"/>
        <v>2</v>
      </c>
      <c r="Z265" s="90"/>
      <c r="AA265" s="90">
        <f t="shared" si="27"/>
        <v>2</v>
      </c>
      <c r="AB265" s="90"/>
      <c r="AC265" s="90">
        <f t="shared" si="27"/>
        <v>2</v>
      </c>
      <c r="AD265" s="90"/>
      <c r="AE265" s="90">
        <f t="shared" si="27"/>
        <v>2</v>
      </c>
      <c r="AF265" s="90"/>
      <c r="AG265" s="90">
        <f t="shared" si="27"/>
        <v>2</v>
      </c>
      <c r="AH265" s="90"/>
      <c r="AI265" s="90">
        <f t="shared" si="28"/>
        <v>2</v>
      </c>
      <c r="AJ265" s="90"/>
      <c r="AK265" s="90">
        <f t="shared" si="28"/>
        <v>2</v>
      </c>
    </row>
    <row r="266" spans="1:37" x14ac:dyDescent="0.2">
      <c r="A266" s="87" t="s">
        <v>40</v>
      </c>
      <c r="B266" s="90" t="s">
        <v>819</v>
      </c>
      <c r="C266" s="94" t="s">
        <v>505</v>
      </c>
      <c r="D266" s="90" t="s">
        <v>1980</v>
      </c>
      <c r="E266" s="94" t="s">
        <v>1091</v>
      </c>
      <c r="F266" s="90" t="s">
        <v>2220</v>
      </c>
      <c r="G266" s="103" t="s">
        <v>2779</v>
      </c>
      <c r="H266" s="90" t="s">
        <v>2340</v>
      </c>
      <c r="I266" s="87" t="s">
        <v>1759</v>
      </c>
      <c r="J266" s="90" t="s">
        <v>1058</v>
      </c>
      <c r="K266" s="83" t="s">
        <v>2611</v>
      </c>
      <c r="L266" s="82" t="s">
        <v>548</v>
      </c>
      <c r="M266" s="90">
        <v>0</v>
      </c>
      <c r="N266" s="90"/>
      <c r="O266" s="90">
        <f t="shared" si="41"/>
        <v>0</v>
      </c>
      <c r="P266" s="90"/>
      <c r="Q266" s="90">
        <f t="shared" si="41"/>
        <v>0</v>
      </c>
      <c r="R266" s="90"/>
      <c r="S266" s="90">
        <f t="shared" si="42"/>
        <v>0</v>
      </c>
      <c r="T266" s="90"/>
      <c r="U266" s="90">
        <f t="shared" si="42"/>
        <v>0</v>
      </c>
      <c r="V266" s="90"/>
      <c r="W266" s="90">
        <f t="shared" si="42"/>
        <v>0</v>
      </c>
      <c r="X266" s="90"/>
      <c r="Y266" s="90">
        <f t="shared" si="42"/>
        <v>0</v>
      </c>
      <c r="Z266" s="90"/>
      <c r="AA266" s="90">
        <f t="shared" ref="AA266:AI300" si="43">SUM(Y266:Z266)</f>
        <v>0</v>
      </c>
      <c r="AB266" s="90"/>
      <c r="AC266" s="90">
        <f t="shared" si="43"/>
        <v>0</v>
      </c>
      <c r="AD266" s="90"/>
      <c r="AE266" s="90">
        <f t="shared" si="43"/>
        <v>0</v>
      </c>
      <c r="AF266" s="90"/>
      <c r="AG266" s="90">
        <f t="shared" si="43"/>
        <v>0</v>
      </c>
      <c r="AH266" s="90"/>
      <c r="AI266" s="90">
        <f t="shared" si="43"/>
        <v>0</v>
      </c>
      <c r="AJ266" s="90"/>
      <c r="AK266" s="90">
        <f t="shared" ref="AK266:AK272" si="44">SUM(AI266:AJ266)</f>
        <v>0</v>
      </c>
    </row>
    <row r="267" spans="1:37" x14ac:dyDescent="0.2">
      <c r="A267" s="87" t="s">
        <v>40</v>
      </c>
      <c r="B267" s="90" t="s">
        <v>819</v>
      </c>
      <c r="C267" s="94" t="s">
        <v>510</v>
      </c>
      <c r="D267" s="90" t="s">
        <v>1981</v>
      </c>
      <c r="E267" s="94" t="s">
        <v>1278</v>
      </c>
      <c r="F267" s="90" t="s">
        <v>1954</v>
      </c>
      <c r="G267" s="103" t="s">
        <v>2618</v>
      </c>
      <c r="H267" s="90" t="s">
        <v>2341</v>
      </c>
      <c r="I267" s="87" t="s">
        <v>469</v>
      </c>
      <c r="J267" s="90" t="s">
        <v>1755</v>
      </c>
      <c r="K267" s="83" t="s">
        <v>2610</v>
      </c>
      <c r="L267" s="82" t="s">
        <v>2580</v>
      </c>
      <c r="M267" s="90">
        <v>3</v>
      </c>
      <c r="N267" s="90"/>
      <c r="O267" s="90">
        <f t="shared" si="41"/>
        <v>3</v>
      </c>
      <c r="P267" s="90"/>
      <c r="Q267" s="90">
        <f t="shared" si="41"/>
        <v>3</v>
      </c>
      <c r="R267" s="90"/>
      <c r="S267" s="90">
        <f t="shared" si="42"/>
        <v>3</v>
      </c>
      <c r="T267" s="90"/>
      <c r="U267" s="90">
        <f t="shared" si="42"/>
        <v>3</v>
      </c>
      <c r="V267" s="90"/>
      <c r="W267" s="90">
        <f t="shared" si="42"/>
        <v>3</v>
      </c>
      <c r="X267" s="90"/>
      <c r="Y267" s="90">
        <f t="shared" si="42"/>
        <v>3</v>
      </c>
      <c r="Z267" s="90"/>
      <c r="AA267" s="90">
        <f t="shared" si="43"/>
        <v>3</v>
      </c>
      <c r="AB267" s="90"/>
      <c r="AC267" s="90">
        <f t="shared" si="43"/>
        <v>3</v>
      </c>
      <c r="AD267" s="90"/>
      <c r="AE267" s="90">
        <f t="shared" si="43"/>
        <v>3</v>
      </c>
      <c r="AF267" s="90"/>
      <c r="AG267" s="90">
        <f t="shared" si="43"/>
        <v>3</v>
      </c>
      <c r="AH267" s="90"/>
      <c r="AI267" s="90">
        <f t="shared" si="43"/>
        <v>3</v>
      </c>
      <c r="AJ267" s="90"/>
      <c r="AK267" s="90">
        <f t="shared" si="44"/>
        <v>3</v>
      </c>
    </row>
    <row r="268" spans="1:37" x14ac:dyDescent="0.2">
      <c r="A268" s="87" t="s">
        <v>40</v>
      </c>
      <c r="B268" s="90" t="s">
        <v>819</v>
      </c>
      <c r="C268" s="94" t="s">
        <v>449</v>
      </c>
      <c r="D268" s="90" t="s">
        <v>1982</v>
      </c>
      <c r="E268" s="94" t="s">
        <v>140</v>
      </c>
      <c r="F268" s="90" t="s">
        <v>1458</v>
      </c>
      <c r="G268" s="103" t="s">
        <v>2780</v>
      </c>
      <c r="H268" s="90" t="s">
        <v>1936</v>
      </c>
      <c r="I268" s="87" t="s">
        <v>469</v>
      </c>
      <c r="J268" s="90" t="s">
        <v>1755</v>
      </c>
      <c r="K268" s="83" t="s">
        <v>2610</v>
      </c>
      <c r="L268" s="82"/>
      <c r="M268" s="90">
        <v>1</v>
      </c>
      <c r="N268" s="90"/>
      <c r="O268" s="90">
        <f t="shared" si="41"/>
        <v>1</v>
      </c>
      <c r="P268" s="90"/>
      <c r="Q268" s="90">
        <f t="shared" si="41"/>
        <v>1</v>
      </c>
      <c r="R268" s="90"/>
      <c r="S268" s="90">
        <f t="shared" si="42"/>
        <v>1</v>
      </c>
      <c r="T268" s="90"/>
      <c r="U268" s="90">
        <f t="shared" si="42"/>
        <v>1</v>
      </c>
      <c r="V268" s="90"/>
      <c r="W268" s="90">
        <f t="shared" si="42"/>
        <v>1</v>
      </c>
      <c r="X268" s="90"/>
      <c r="Y268" s="90">
        <f t="shared" si="42"/>
        <v>1</v>
      </c>
      <c r="Z268" s="90"/>
      <c r="AA268" s="90">
        <f t="shared" si="43"/>
        <v>1</v>
      </c>
      <c r="AB268" s="90"/>
      <c r="AC268" s="90">
        <f t="shared" si="43"/>
        <v>1</v>
      </c>
      <c r="AD268" s="90"/>
      <c r="AE268" s="90">
        <f t="shared" si="43"/>
        <v>1</v>
      </c>
      <c r="AF268" s="90"/>
      <c r="AG268" s="90">
        <f t="shared" si="43"/>
        <v>1</v>
      </c>
      <c r="AH268" s="90"/>
      <c r="AI268" s="90">
        <f t="shared" si="43"/>
        <v>1</v>
      </c>
      <c r="AJ268" s="90"/>
      <c r="AK268" s="90">
        <f t="shared" si="44"/>
        <v>1</v>
      </c>
    </row>
    <row r="269" spans="1:37" x14ac:dyDescent="0.2">
      <c r="A269" s="87" t="s">
        <v>40</v>
      </c>
      <c r="B269" s="90" t="s">
        <v>819</v>
      </c>
      <c r="C269" s="94" t="s">
        <v>19</v>
      </c>
      <c r="D269" s="90" t="s">
        <v>1986</v>
      </c>
      <c r="E269" s="94" t="s">
        <v>1278</v>
      </c>
      <c r="F269" s="90" t="s">
        <v>1954</v>
      </c>
      <c r="G269" s="103" t="s">
        <v>1770</v>
      </c>
      <c r="H269" s="90" t="s">
        <v>2344</v>
      </c>
      <c r="I269" s="87" t="s">
        <v>469</v>
      </c>
      <c r="J269" s="90" t="s">
        <v>1755</v>
      </c>
      <c r="K269" s="83" t="s">
        <v>2610</v>
      </c>
      <c r="L269" s="82" t="s">
        <v>2580</v>
      </c>
      <c r="M269" s="90">
        <v>5</v>
      </c>
      <c r="N269" s="90"/>
      <c r="O269" s="90">
        <f t="shared" si="41"/>
        <v>5</v>
      </c>
      <c r="P269" s="90"/>
      <c r="Q269" s="90">
        <f t="shared" si="41"/>
        <v>5</v>
      </c>
      <c r="R269" s="90"/>
      <c r="S269" s="90">
        <f t="shared" si="42"/>
        <v>5</v>
      </c>
      <c r="T269" s="90"/>
      <c r="U269" s="90">
        <f t="shared" si="42"/>
        <v>5</v>
      </c>
      <c r="V269" s="90"/>
      <c r="W269" s="90">
        <f t="shared" si="42"/>
        <v>5</v>
      </c>
      <c r="X269" s="90"/>
      <c r="Y269" s="90">
        <f t="shared" si="42"/>
        <v>5</v>
      </c>
      <c r="Z269" s="90"/>
      <c r="AA269" s="90">
        <f t="shared" si="43"/>
        <v>5</v>
      </c>
      <c r="AB269" s="90"/>
      <c r="AC269" s="90">
        <f t="shared" si="43"/>
        <v>5</v>
      </c>
      <c r="AD269" s="90"/>
      <c r="AE269" s="90">
        <f t="shared" si="43"/>
        <v>5</v>
      </c>
      <c r="AF269" s="90"/>
      <c r="AG269" s="90">
        <f t="shared" si="43"/>
        <v>5</v>
      </c>
      <c r="AH269" s="90"/>
      <c r="AI269" s="90">
        <f t="shared" si="43"/>
        <v>5</v>
      </c>
      <c r="AJ269" s="90"/>
      <c r="AK269" s="90">
        <f t="shared" si="44"/>
        <v>5</v>
      </c>
    </row>
    <row r="270" spans="1:37" x14ac:dyDescent="0.2">
      <c r="A270" s="87" t="s">
        <v>40</v>
      </c>
      <c r="B270" s="90" t="s">
        <v>819</v>
      </c>
      <c r="C270" s="94" t="s">
        <v>514</v>
      </c>
      <c r="D270" s="90" t="s">
        <v>1987</v>
      </c>
      <c r="E270" s="94" t="s">
        <v>140</v>
      </c>
      <c r="F270" s="90" t="s">
        <v>1458</v>
      </c>
      <c r="G270" s="103" t="s">
        <v>2080</v>
      </c>
      <c r="H270" s="90" t="s">
        <v>625</v>
      </c>
      <c r="I270" s="87" t="s">
        <v>1756</v>
      </c>
      <c r="J270" s="90" t="s">
        <v>105</v>
      </c>
      <c r="K270" s="83" t="s">
        <v>490</v>
      </c>
      <c r="L270" s="82"/>
      <c r="M270" s="90">
        <v>1</v>
      </c>
      <c r="N270" s="90"/>
      <c r="O270" s="90">
        <f t="shared" si="41"/>
        <v>1</v>
      </c>
      <c r="P270" s="90"/>
      <c r="Q270" s="90">
        <f t="shared" si="41"/>
        <v>1</v>
      </c>
      <c r="R270" s="90"/>
      <c r="S270" s="90">
        <f t="shared" si="42"/>
        <v>1</v>
      </c>
      <c r="T270" s="90"/>
      <c r="U270" s="90">
        <f t="shared" si="42"/>
        <v>1</v>
      </c>
      <c r="V270" s="90"/>
      <c r="W270" s="90">
        <f t="shared" si="42"/>
        <v>1</v>
      </c>
      <c r="X270" s="90"/>
      <c r="Y270" s="90">
        <f t="shared" si="42"/>
        <v>1</v>
      </c>
      <c r="Z270" s="90"/>
      <c r="AA270" s="90">
        <f t="shared" si="43"/>
        <v>1</v>
      </c>
      <c r="AB270" s="90"/>
      <c r="AC270" s="90">
        <f t="shared" si="43"/>
        <v>1</v>
      </c>
      <c r="AD270" s="90"/>
      <c r="AE270" s="90">
        <f t="shared" si="43"/>
        <v>1</v>
      </c>
      <c r="AF270" s="90"/>
      <c r="AG270" s="90">
        <f t="shared" si="43"/>
        <v>1</v>
      </c>
      <c r="AH270" s="90"/>
      <c r="AI270" s="90">
        <f t="shared" si="43"/>
        <v>1</v>
      </c>
      <c r="AJ270" s="90"/>
      <c r="AK270" s="90">
        <f t="shared" si="44"/>
        <v>1</v>
      </c>
    </row>
    <row r="271" spans="1:37" x14ac:dyDescent="0.2">
      <c r="A271" s="87" t="s">
        <v>40</v>
      </c>
      <c r="B271" s="90" t="s">
        <v>819</v>
      </c>
      <c r="C271" s="94" t="s">
        <v>518</v>
      </c>
      <c r="D271" s="90" t="s">
        <v>1917</v>
      </c>
      <c r="E271" s="94" t="s">
        <v>1280</v>
      </c>
      <c r="F271" s="90" t="s">
        <v>2221</v>
      </c>
      <c r="G271" s="103" t="s">
        <v>2174</v>
      </c>
      <c r="H271" s="90" t="s">
        <v>1237</v>
      </c>
      <c r="I271" s="87" t="s">
        <v>469</v>
      </c>
      <c r="J271" s="90" t="s">
        <v>1755</v>
      </c>
      <c r="K271" s="83" t="s">
        <v>2610</v>
      </c>
      <c r="L271" s="82"/>
      <c r="M271" s="90">
        <v>1</v>
      </c>
      <c r="N271" s="90"/>
      <c r="O271" s="90">
        <f t="shared" si="41"/>
        <v>1</v>
      </c>
      <c r="P271" s="90"/>
      <c r="Q271" s="90">
        <f t="shared" si="41"/>
        <v>1</v>
      </c>
      <c r="R271" s="90"/>
      <c r="S271" s="90">
        <f t="shared" si="42"/>
        <v>1</v>
      </c>
      <c r="T271" s="90"/>
      <c r="U271" s="90">
        <f t="shared" si="42"/>
        <v>1</v>
      </c>
      <c r="V271" s="90"/>
      <c r="W271" s="90">
        <f t="shared" si="42"/>
        <v>1</v>
      </c>
      <c r="X271" s="90"/>
      <c r="Y271" s="90">
        <f t="shared" si="42"/>
        <v>1</v>
      </c>
      <c r="Z271" s="90"/>
      <c r="AA271" s="90">
        <f t="shared" si="43"/>
        <v>1</v>
      </c>
      <c r="AB271" s="90"/>
      <c r="AC271" s="90">
        <f t="shared" si="43"/>
        <v>1</v>
      </c>
      <c r="AD271" s="90"/>
      <c r="AE271" s="90">
        <f t="shared" si="43"/>
        <v>1</v>
      </c>
      <c r="AF271" s="90"/>
      <c r="AG271" s="90">
        <f t="shared" si="43"/>
        <v>1</v>
      </c>
      <c r="AH271" s="90"/>
      <c r="AI271" s="90">
        <f t="shared" si="43"/>
        <v>1</v>
      </c>
      <c r="AJ271" s="90"/>
      <c r="AK271" s="90">
        <f t="shared" si="44"/>
        <v>1</v>
      </c>
    </row>
    <row r="272" spans="1:37" x14ac:dyDescent="0.2">
      <c r="A272" s="87" t="s">
        <v>40</v>
      </c>
      <c r="B272" s="90" t="s">
        <v>819</v>
      </c>
      <c r="C272" s="94" t="s">
        <v>115</v>
      </c>
      <c r="D272" s="90" t="s">
        <v>1966</v>
      </c>
      <c r="E272" s="94" t="s">
        <v>1280</v>
      </c>
      <c r="F272" s="90" t="s">
        <v>2221</v>
      </c>
      <c r="G272" s="103" t="s">
        <v>2781</v>
      </c>
      <c r="H272" s="90" t="s">
        <v>1202</v>
      </c>
      <c r="I272" s="87" t="s">
        <v>469</v>
      </c>
      <c r="J272" s="90" t="s">
        <v>1755</v>
      </c>
      <c r="K272" s="83" t="s">
        <v>2610</v>
      </c>
      <c r="L272" s="82"/>
      <c r="M272" s="90">
        <v>0</v>
      </c>
      <c r="N272" s="90"/>
      <c r="O272" s="90">
        <f t="shared" si="41"/>
        <v>0</v>
      </c>
      <c r="P272" s="90"/>
      <c r="Q272" s="90">
        <f t="shared" si="41"/>
        <v>0</v>
      </c>
      <c r="R272" s="90"/>
      <c r="S272" s="90">
        <f t="shared" si="42"/>
        <v>0</v>
      </c>
      <c r="T272" s="90"/>
      <c r="U272" s="90">
        <f t="shared" si="42"/>
        <v>0</v>
      </c>
      <c r="V272" s="90"/>
      <c r="W272" s="90">
        <f t="shared" si="42"/>
        <v>0</v>
      </c>
      <c r="X272" s="90"/>
      <c r="Y272" s="90">
        <f t="shared" si="42"/>
        <v>0</v>
      </c>
      <c r="Z272" s="90"/>
      <c r="AA272" s="90">
        <f t="shared" si="43"/>
        <v>0</v>
      </c>
      <c r="AB272" s="90"/>
      <c r="AC272" s="90">
        <f t="shared" si="43"/>
        <v>0</v>
      </c>
      <c r="AD272" s="90"/>
      <c r="AE272" s="90">
        <f t="shared" si="43"/>
        <v>0</v>
      </c>
      <c r="AF272" s="90"/>
      <c r="AG272" s="90">
        <f t="shared" si="43"/>
        <v>0</v>
      </c>
      <c r="AH272" s="90"/>
      <c r="AI272" s="90">
        <f t="shared" si="43"/>
        <v>0</v>
      </c>
      <c r="AJ272" s="90"/>
      <c r="AK272" s="90">
        <f t="shared" si="44"/>
        <v>0</v>
      </c>
    </row>
    <row r="273" spans="1:37" x14ac:dyDescent="0.2">
      <c r="A273" s="87" t="s">
        <v>40</v>
      </c>
      <c r="B273" s="90" t="s">
        <v>819</v>
      </c>
      <c r="C273" s="94" t="s">
        <v>428</v>
      </c>
      <c r="D273" s="90" t="s">
        <v>1988</v>
      </c>
      <c r="E273" s="94" t="s">
        <v>1278</v>
      </c>
      <c r="F273" s="90" t="s">
        <v>1954</v>
      </c>
      <c r="G273" s="103" t="s">
        <v>2782</v>
      </c>
      <c r="H273" s="90" t="s">
        <v>2345</v>
      </c>
      <c r="I273" s="87" t="s">
        <v>1756</v>
      </c>
      <c r="J273" s="90" t="s">
        <v>105</v>
      </c>
      <c r="K273" s="83" t="s">
        <v>490</v>
      </c>
      <c r="L273" s="82" t="s">
        <v>2583</v>
      </c>
      <c r="M273" s="90">
        <v>3</v>
      </c>
      <c r="N273" s="90"/>
      <c r="O273" s="90">
        <f t="shared" si="41"/>
        <v>3</v>
      </c>
      <c r="P273" s="90"/>
      <c r="Q273" s="90">
        <f t="shared" si="41"/>
        <v>3</v>
      </c>
      <c r="R273" s="90"/>
      <c r="S273" s="90">
        <f t="shared" si="42"/>
        <v>3</v>
      </c>
      <c r="T273" s="90"/>
      <c r="U273" s="90">
        <f t="shared" si="42"/>
        <v>3</v>
      </c>
      <c r="V273" s="90"/>
      <c r="W273" s="90">
        <f t="shared" si="42"/>
        <v>3</v>
      </c>
      <c r="X273" s="90"/>
      <c r="Y273" s="90">
        <f t="shared" si="42"/>
        <v>3</v>
      </c>
      <c r="Z273" s="90"/>
      <c r="AA273" s="90">
        <f t="shared" si="43"/>
        <v>3</v>
      </c>
      <c r="AB273" s="90"/>
      <c r="AC273" s="90">
        <f t="shared" si="43"/>
        <v>3</v>
      </c>
      <c r="AD273" s="90"/>
      <c r="AE273" s="90">
        <f t="shared" si="43"/>
        <v>3</v>
      </c>
      <c r="AF273" s="90"/>
      <c r="AG273" s="90">
        <f t="shared" si="43"/>
        <v>3</v>
      </c>
      <c r="AH273" s="90"/>
      <c r="AI273" s="90">
        <f t="shared" ref="AI273:AK300" si="45">SUM(AG273:AH273)</f>
        <v>3</v>
      </c>
      <c r="AJ273" s="90"/>
      <c r="AK273" s="90">
        <f t="shared" si="45"/>
        <v>3</v>
      </c>
    </row>
    <row r="274" spans="1:37" x14ac:dyDescent="0.2">
      <c r="A274" s="87" t="s">
        <v>40</v>
      </c>
      <c r="B274" s="90" t="s">
        <v>819</v>
      </c>
      <c r="C274" s="94" t="s">
        <v>522</v>
      </c>
      <c r="D274" s="90" t="s">
        <v>1480</v>
      </c>
      <c r="E274" s="94" t="s">
        <v>1091</v>
      </c>
      <c r="F274" s="90" t="s">
        <v>2220</v>
      </c>
      <c r="G274" s="103" t="s">
        <v>2784</v>
      </c>
      <c r="H274" s="90" t="s">
        <v>995</v>
      </c>
      <c r="I274" s="87" t="s">
        <v>1756</v>
      </c>
      <c r="J274" s="90" t="s">
        <v>105</v>
      </c>
      <c r="K274" s="83" t="s">
        <v>490</v>
      </c>
      <c r="L274" s="82"/>
      <c r="M274" s="90">
        <v>7</v>
      </c>
      <c r="N274" s="90"/>
      <c r="O274" s="90">
        <f t="shared" si="41"/>
        <v>7</v>
      </c>
      <c r="P274" s="90"/>
      <c r="Q274" s="90">
        <f t="shared" si="41"/>
        <v>7</v>
      </c>
      <c r="R274" s="90"/>
      <c r="S274" s="90">
        <f t="shared" si="42"/>
        <v>7</v>
      </c>
      <c r="T274" s="90"/>
      <c r="U274" s="90">
        <f t="shared" si="42"/>
        <v>7</v>
      </c>
      <c r="V274" s="90"/>
      <c r="W274" s="90">
        <f t="shared" si="42"/>
        <v>7</v>
      </c>
      <c r="X274" s="90"/>
      <c r="Y274" s="90">
        <f t="shared" si="42"/>
        <v>7</v>
      </c>
      <c r="Z274" s="90"/>
      <c r="AA274" s="90">
        <f t="shared" si="43"/>
        <v>7</v>
      </c>
      <c r="AB274" s="90"/>
      <c r="AC274" s="90">
        <f t="shared" si="43"/>
        <v>7</v>
      </c>
      <c r="AD274" s="90"/>
      <c r="AE274" s="90">
        <f t="shared" si="43"/>
        <v>7</v>
      </c>
      <c r="AF274" s="90"/>
      <c r="AG274" s="90">
        <f t="shared" si="43"/>
        <v>7</v>
      </c>
      <c r="AH274" s="90"/>
      <c r="AI274" s="90">
        <f t="shared" si="45"/>
        <v>7</v>
      </c>
      <c r="AJ274" s="90"/>
      <c r="AK274" s="90">
        <f t="shared" si="45"/>
        <v>7</v>
      </c>
    </row>
    <row r="275" spans="1:37" x14ac:dyDescent="0.2">
      <c r="A275" s="87" t="s">
        <v>40</v>
      </c>
      <c r="B275" s="90" t="s">
        <v>819</v>
      </c>
      <c r="C275" s="94" t="s">
        <v>525</v>
      </c>
      <c r="D275" s="90" t="s">
        <v>1827</v>
      </c>
      <c r="E275" s="94" t="s">
        <v>1091</v>
      </c>
      <c r="F275" s="90" t="s">
        <v>2220</v>
      </c>
      <c r="G275" s="103" t="s">
        <v>2786</v>
      </c>
      <c r="H275" s="90" t="s">
        <v>1591</v>
      </c>
      <c r="I275" s="87" t="s">
        <v>1759</v>
      </c>
      <c r="J275" s="90" t="s">
        <v>1058</v>
      </c>
      <c r="K275" s="83" t="s">
        <v>2611</v>
      </c>
      <c r="L275" s="82" t="s">
        <v>548</v>
      </c>
      <c r="M275" s="90">
        <v>39</v>
      </c>
      <c r="N275" s="90"/>
      <c r="O275" s="90">
        <f t="shared" si="41"/>
        <v>39</v>
      </c>
      <c r="P275" s="90">
        <v>-2</v>
      </c>
      <c r="Q275" s="90">
        <f t="shared" si="41"/>
        <v>37</v>
      </c>
      <c r="R275" s="90">
        <v>-1</v>
      </c>
      <c r="S275" s="90">
        <f t="shared" si="42"/>
        <v>36</v>
      </c>
      <c r="T275" s="90">
        <v>-2</v>
      </c>
      <c r="U275" s="90">
        <f t="shared" si="42"/>
        <v>34</v>
      </c>
      <c r="V275" s="90"/>
      <c r="W275" s="90">
        <f t="shared" si="42"/>
        <v>34</v>
      </c>
      <c r="X275" s="90">
        <v>-1</v>
      </c>
      <c r="Y275" s="90">
        <f t="shared" si="42"/>
        <v>33</v>
      </c>
      <c r="Z275" s="90"/>
      <c r="AA275" s="90">
        <f t="shared" si="43"/>
        <v>33</v>
      </c>
      <c r="AB275" s="90">
        <v>2</v>
      </c>
      <c r="AC275" s="90">
        <f t="shared" si="43"/>
        <v>35</v>
      </c>
      <c r="AD275" s="90"/>
      <c r="AE275" s="90">
        <f t="shared" si="43"/>
        <v>35</v>
      </c>
      <c r="AF275" s="90"/>
      <c r="AG275" s="90">
        <f t="shared" si="43"/>
        <v>35</v>
      </c>
      <c r="AH275" s="90"/>
      <c r="AI275" s="90">
        <f t="shared" si="45"/>
        <v>35</v>
      </c>
      <c r="AJ275" s="90"/>
      <c r="AK275" s="90">
        <f t="shared" si="45"/>
        <v>35</v>
      </c>
    </row>
    <row r="276" spans="1:37" x14ac:dyDescent="0.2">
      <c r="A276" s="87" t="s">
        <v>40</v>
      </c>
      <c r="B276" s="90" t="s">
        <v>819</v>
      </c>
      <c r="C276" s="94" t="s">
        <v>289</v>
      </c>
      <c r="D276" s="90" t="s">
        <v>1990</v>
      </c>
      <c r="E276" s="94" t="s">
        <v>1091</v>
      </c>
      <c r="F276" s="90" t="s">
        <v>2220</v>
      </c>
      <c r="G276" s="103" t="s">
        <v>2787</v>
      </c>
      <c r="H276" s="90" t="s">
        <v>2346</v>
      </c>
      <c r="I276" s="87" t="s">
        <v>1759</v>
      </c>
      <c r="J276" s="90" t="s">
        <v>1058</v>
      </c>
      <c r="K276" s="83" t="s">
        <v>2611</v>
      </c>
      <c r="L276" s="82" t="s">
        <v>548</v>
      </c>
      <c r="M276" s="90">
        <v>0</v>
      </c>
      <c r="N276" s="90"/>
      <c r="O276" s="90">
        <f t="shared" si="41"/>
        <v>0</v>
      </c>
      <c r="P276" s="90"/>
      <c r="Q276" s="90">
        <f t="shared" si="41"/>
        <v>0</v>
      </c>
      <c r="R276" s="90"/>
      <c r="S276" s="90">
        <f t="shared" si="42"/>
        <v>0</v>
      </c>
      <c r="T276" s="90"/>
      <c r="U276" s="90">
        <f t="shared" si="42"/>
        <v>0</v>
      </c>
      <c r="V276" s="90"/>
      <c r="W276" s="90">
        <f t="shared" si="42"/>
        <v>0</v>
      </c>
      <c r="X276" s="90"/>
      <c r="Y276" s="90">
        <f t="shared" si="42"/>
        <v>0</v>
      </c>
      <c r="Z276" s="90"/>
      <c r="AA276" s="90">
        <f t="shared" si="43"/>
        <v>0</v>
      </c>
      <c r="AB276" s="90"/>
      <c r="AC276" s="90">
        <f t="shared" si="43"/>
        <v>0</v>
      </c>
      <c r="AD276" s="90"/>
      <c r="AE276" s="90">
        <f t="shared" si="43"/>
        <v>0</v>
      </c>
      <c r="AF276" s="90"/>
      <c r="AG276" s="90">
        <f t="shared" si="43"/>
        <v>0</v>
      </c>
      <c r="AH276" s="90"/>
      <c r="AI276" s="90">
        <f t="shared" si="45"/>
        <v>0</v>
      </c>
      <c r="AJ276" s="90"/>
      <c r="AK276" s="90">
        <f t="shared" si="45"/>
        <v>0</v>
      </c>
    </row>
    <row r="277" spans="1:37" x14ac:dyDescent="0.2">
      <c r="A277" s="87" t="s">
        <v>40</v>
      </c>
      <c r="B277" s="90" t="s">
        <v>819</v>
      </c>
      <c r="C277" s="94" t="s">
        <v>346</v>
      </c>
      <c r="D277" s="90" t="s">
        <v>1309</v>
      </c>
      <c r="E277" s="94" t="s">
        <v>1091</v>
      </c>
      <c r="F277" s="90" t="s">
        <v>2220</v>
      </c>
      <c r="G277" s="103" t="s">
        <v>2788</v>
      </c>
      <c r="H277" s="90" t="s">
        <v>79</v>
      </c>
      <c r="I277" s="87" t="s">
        <v>1759</v>
      </c>
      <c r="J277" s="90" t="s">
        <v>1058</v>
      </c>
      <c r="K277" s="83" t="s">
        <v>2611</v>
      </c>
      <c r="L277" s="82" t="s">
        <v>548</v>
      </c>
      <c r="M277" s="90">
        <v>5</v>
      </c>
      <c r="N277" s="90"/>
      <c r="O277" s="90">
        <f t="shared" si="41"/>
        <v>5</v>
      </c>
      <c r="P277" s="90"/>
      <c r="Q277" s="90">
        <f t="shared" si="41"/>
        <v>5</v>
      </c>
      <c r="R277" s="90"/>
      <c r="S277" s="90">
        <f t="shared" si="42"/>
        <v>5</v>
      </c>
      <c r="T277" s="90"/>
      <c r="U277" s="90">
        <f t="shared" si="42"/>
        <v>5</v>
      </c>
      <c r="V277" s="90"/>
      <c r="W277" s="90">
        <f t="shared" si="42"/>
        <v>5</v>
      </c>
      <c r="X277" s="90"/>
      <c r="Y277" s="90">
        <f t="shared" si="42"/>
        <v>5</v>
      </c>
      <c r="Z277" s="90"/>
      <c r="AA277" s="90">
        <f t="shared" si="43"/>
        <v>5</v>
      </c>
      <c r="AB277" s="90"/>
      <c r="AC277" s="90">
        <f t="shared" si="43"/>
        <v>5</v>
      </c>
      <c r="AD277" s="90"/>
      <c r="AE277" s="90">
        <f t="shared" si="43"/>
        <v>5</v>
      </c>
      <c r="AF277" s="90"/>
      <c r="AG277" s="90">
        <f t="shared" si="43"/>
        <v>5</v>
      </c>
      <c r="AH277" s="90"/>
      <c r="AI277" s="90">
        <f t="shared" si="45"/>
        <v>5</v>
      </c>
      <c r="AJ277" s="90"/>
      <c r="AK277" s="90">
        <f t="shared" si="45"/>
        <v>5</v>
      </c>
    </row>
    <row r="278" spans="1:37" x14ac:dyDescent="0.2">
      <c r="A278" s="87" t="s">
        <v>40</v>
      </c>
      <c r="B278" s="90" t="s">
        <v>819</v>
      </c>
      <c r="C278" s="94" t="s">
        <v>533</v>
      </c>
      <c r="D278" s="90" t="s">
        <v>1991</v>
      </c>
      <c r="E278" s="94" t="s">
        <v>1091</v>
      </c>
      <c r="F278" s="90" t="s">
        <v>2220</v>
      </c>
      <c r="G278" s="103" t="s">
        <v>2789</v>
      </c>
      <c r="H278" s="90" t="s">
        <v>2347</v>
      </c>
      <c r="I278" s="87" t="s">
        <v>1759</v>
      </c>
      <c r="J278" s="90" t="s">
        <v>1058</v>
      </c>
      <c r="K278" s="83" t="s">
        <v>2611</v>
      </c>
      <c r="L278" s="82" t="s">
        <v>548</v>
      </c>
      <c r="M278" s="90">
        <v>10</v>
      </c>
      <c r="N278" s="90"/>
      <c r="O278" s="90">
        <f t="shared" si="41"/>
        <v>10</v>
      </c>
      <c r="P278" s="90"/>
      <c r="Q278" s="90">
        <f t="shared" si="41"/>
        <v>10</v>
      </c>
      <c r="R278" s="90"/>
      <c r="S278" s="90">
        <f t="shared" si="42"/>
        <v>10</v>
      </c>
      <c r="T278" s="90">
        <v>1</v>
      </c>
      <c r="U278" s="90">
        <f t="shared" si="42"/>
        <v>11</v>
      </c>
      <c r="V278" s="90"/>
      <c r="W278" s="90">
        <f t="shared" si="42"/>
        <v>11</v>
      </c>
      <c r="X278" s="90"/>
      <c r="Y278" s="90">
        <f t="shared" si="42"/>
        <v>11</v>
      </c>
      <c r="Z278" s="90"/>
      <c r="AA278" s="90">
        <f t="shared" si="43"/>
        <v>11</v>
      </c>
      <c r="AB278" s="90"/>
      <c r="AC278" s="90">
        <f t="shared" si="43"/>
        <v>11</v>
      </c>
      <c r="AD278" s="90"/>
      <c r="AE278" s="90">
        <f t="shared" si="43"/>
        <v>11</v>
      </c>
      <c r="AF278" s="90"/>
      <c r="AG278" s="90">
        <f t="shared" si="43"/>
        <v>11</v>
      </c>
      <c r="AH278" s="90"/>
      <c r="AI278" s="90">
        <f t="shared" si="45"/>
        <v>11</v>
      </c>
      <c r="AJ278" s="90"/>
      <c r="AK278" s="90">
        <f t="shared" si="45"/>
        <v>11</v>
      </c>
    </row>
    <row r="279" spans="1:37" x14ac:dyDescent="0.2">
      <c r="A279" s="87" t="s">
        <v>40</v>
      </c>
      <c r="B279" s="90" t="s">
        <v>819</v>
      </c>
      <c r="C279" s="94" t="s">
        <v>534</v>
      </c>
      <c r="D279" s="90" t="s">
        <v>138</v>
      </c>
      <c r="E279" s="94" t="s">
        <v>1091</v>
      </c>
      <c r="F279" s="90" t="s">
        <v>2220</v>
      </c>
      <c r="G279" s="103" t="s">
        <v>1093</v>
      </c>
      <c r="H279" s="90" t="s">
        <v>2348</v>
      </c>
      <c r="I279" s="87" t="s">
        <v>1759</v>
      </c>
      <c r="J279" s="90" t="s">
        <v>1058</v>
      </c>
      <c r="K279" s="83" t="s">
        <v>2611</v>
      </c>
      <c r="L279" s="82" t="s">
        <v>548</v>
      </c>
      <c r="M279" s="90">
        <v>6</v>
      </c>
      <c r="N279" s="90"/>
      <c r="O279" s="90">
        <f t="shared" si="41"/>
        <v>6</v>
      </c>
      <c r="P279" s="90"/>
      <c r="Q279" s="90">
        <f t="shared" si="41"/>
        <v>6</v>
      </c>
      <c r="R279" s="90"/>
      <c r="S279" s="90">
        <f t="shared" si="42"/>
        <v>6</v>
      </c>
      <c r="T279" s="90"/>
      <c r="U279" s="90">
        <f t="shared" si="42"/>
        <v>6</v>
      </c>
      <c r="V279" s="90"/>
      <c r="W279" s="90">
        <f t="shared" si="42"/>
        <v>6</v>
      </c>
      <c r="X279" s="90"/>
      <c r="Y279" s="90">
        <f t="shared" si="42"/>
        <v>6</v>
      </c>
      <c r="Z279" s="90"/>
      <c r="AA279" s="90">
        <f t="shared" si="43"/>
        <v>6</v>
      </c>
      <c r="AB279" s="90"/>
      <c r="AC279" s="90">
        <f t="shared" si="43"/>
        <v>6</v>
      </c>
      <c r="AD279" s="90"/>
      <c r="AE279" s="90">
        <f t="shared" si="43"/>
        <v>6</v>
      </c>
      <c r="AF279" s="90"/>
      <c r="AG279" s="90">
        <f t="shared" si="43"/>
        <v>6</v>
      </c>
      <c r="AH279" s="90"/>
      <c r="AI279" s="90">
        <f t="shared" si="45"/>
        <v>6</v>
      </c>
      <c r="AJ279" s="90"/>
      <c r="AK279" s="90">
        <f t="shared" si="45"/>
        <v>6</v>
      </c>
    </row>
    <row r="280" spans="1:37" x14ac:dyDescent="0.2">
      <c r="A280" s="87" t="s">
        <v>40</v>
      </c>
      <c r="B280" s="90" t="s">
        <v>819</v>
      </c>
      <c r="C280" s="95" t="s">
        <v>585</v>
      </c>
      <c r="D280" s="90" t="s">
        <v>2424</v>
      </c>
      <c r="E280" s="94" t="s">
        <v>1091</v>
      </c>
      <c r="F280" s="90" t="s">
        <v>2220</v>
      </c>
      <c r="G280" s="103" t="s">
        <v>2999</v>
      </c>
      <c r="H280" s="90" t="s">
        <v>3001</v>
      </c>
      <c r="I280" s="87" t="s">
        <v>1756</v>
      </c>
      <c r="J280" s="90" t="s">
        <v>1271</v>
      </c>
      <c r="K280" s="83" t="s">
        <v>490</v>
      </c>
      <c r="L280" s="82"/>
      <c r="M280" s="90">
        <v>25</v>
      </c>
      <c r="N280" s="90"/>
      <c r="O280" s="90">
        <f t="shared" si="41"/>
        <v>25</v>
      </c>
      <c r="P280" s="90"/>
      <c r="Q280" s="90">
        <f t="shared" si="41"/>
        <v>25</v>
      </c>
      <c r="R280" s="90"/>
      <c r="S280" s="90">
        <f t="shared" si="42"/>
        <v>25</v>
      </c>
      <c r="T280" s="90"/>
      <c r="U280" s="90">
        <f t="shared" si="42"/>
        <v>25</v>
      </c>
      <c r="V280" s="90">
        <v>1</v>
      </c>
      <c r="W280" s="90">
        <f t="shared" si="42"/>
        <v>26</v>
      </c>
      <c r="X280" s="90"/>
      <c r="Y280" s="90">
        <f t="shared" si="42"/>
        <v>26</v>
      </c>
      <c r="Z280" s="90"/>
      <c r="AA280" s="90">
        <f t="shared" si="43"/>
        <v>26</v>
      </c>
      <c r="AB280" s="90"/>
      <c r="AC280" s="90">
        <f t="shared" si="43"/>
        <v>26</v>
      </c>
      <c r="AD280" s="90"/>
      <c r="AE280" s="90">
        <f t="shared" si="43"/>
        <v>26</v>
      </c>
      <c r="AF280" s="90"/>
      <c r="AG280" s="90">
        <f t="shared" si="43"/>
        <v>26</v>
      </c>
      <c r="AH280" s="90"/>
      <c r="AI280" s="90">
        <f t="shared" si="45"/>
        <v>26</v>
      </c>
      <c r="AJ280" s="90"/>
      <c r="AK280" s="90">
        <f t="shared" si="45"/>
        <v>26</v>
      </c>
    </row>
    <row r="281" spans="1:37" x14ac:dyDescent="0.2">
      <c r="A281" s="87" t="s">
        <v>40</v>
      </c>
      <c r="B281" s="90" t="s">
        <v>819</v>
      </c>
      <c r="C281" s="94" t="s">
        <v>374</v>
      </c>
      <c r="D281" s="90" t="s">
        <v>584</v>
      </c>
      <c r="E281" s="94" t="s">
        <v>659</v>
      </c>
      <c r="F281" s="90" t="s">
        <v>2223</v>
      </c>
      <c r="G281" s="103" t="s">
        <v>2790</v>
      </c>
      <c r="H281" s="90" t="s">
        <v>1172</v>
      </c>
      <c r="I281" s="87" t="s">
        <v>469</v>
      </c>
      <c r="J281" s="90" t="s">
        <v>1755</v>
      </c>
      <c r="K281" s="83" t="s">
        <v>2610</v>
      </c>
      <c r="L281" s="82" t="s">
        <v>2579</v>
      </c>
      <c r="M281" s="90">
        <v>1</v>
      </c>
      <c r="N281" s="90"/>
      <c r="O281" s="90">
        <f t="shared" si="41"/>
        <v>1</v>
      </c>
      <c r="P281" s="90"/>
      <c r="Q281" s="90">
        <f t="shared" si="41"/>
        <v>1</v>
      </c>
      <c r="R281" s="90"/>
      <c r="S281" s="90">
        <f t="shared" si="42"/>
        <v>1</v>
      </c>
      <c r="T281" s="90"/>
      <c r="U281" s="90">
        <f t="shared" si="42"/>
        <v>1</v>
      </c>
      <c r="V281" s="90"/>
      <c r="W281" s="90">
        <f t="shared" si="42"/>
        <v>1</v>
      </c>
      <c r="X281" s="90"/>
      <c r="Y281" s="90">
        <f t="shared" si="42"/>
        <v>1</v>
      </c>
      <c r="Z281" s="90"/>
      <c r="AA281" s="90">
        <f t="shared" si="43"/>
        <v>1</v>
      </c>
      <c r="AB281" s="90"/>
      <c r="AC281" s="90">
        <f t="shared" si="43"/>
        <v>1</v>
      </c>
      <c r="AD281" s="90"/>
      <c r="AE281" s="90">
        <f t="shared" si="43"/>
        <v>1</v>
      </c>
      <c r="AF281" s="90"/>
      <c r="AG281" s="90">
        <f t="shared" si="43"/>
        <v>1</v>
      </c>
      <c r="AH281" s="90"/>
      <c r="AI281" s="90">
        <f t="shared" si="45"/>
        <v>1</v>
      </c>
      <c r="AJ281" s="90"/>
      <c r="AK281" s="90">
        <f t="shared" si="45"/>
        <v>1</v>
      </c>
    </row>
    <row r="282" spans="1:37" x14ac:dyDescent="0.2">
      <c r="A282" s="87" t="s">
        <v>40</v>
      </c>
      <c r="B282" s="90" t="s">
        <v>819</v>
      </c>
      <c r="C282" s="94" t="s">
        <v>538</v>
      </c>
      <c r="D282" s="90" t="s">
        <v>1992</v>
      </c>
      <c r="E282" s="94" t="s">
        <v>659</v>
      </c>
      <c r="F282" s="90" t="s">
        <v>2223</v>
      </c>
      <c r="G282" s="103" t="s">
        <v>2791</v>
      </c>
      <c r="H282" s="90" t="s">
        <v>2350</v>
      </c>
      <c r="I282" s="87" t="s">
        <v>469</v>
      </c>
      <c r="J282" s="90" t="s">
        <v>1755</v>
      </c>
      <c r="K282" s="83" t="s">
        <v>2610</v>
      </c>
      <c r="L282" s="82" t="s">
        <v>2579</v>
      </c>
      <c r="M282" s="90">
        <v>1</v>
      </c>
      <c r="N282" s="90"/>
      <c r="O282" s="90">
        <f t="shared" si="41"/>
        <v>1</v>
      </c>
      <c r="P282" s="90"/>
      <c r="Q282" s="90">
        <f t="shared" si="41"/>
        <v>1</v>
      </c>
      <c r="R282" s="90"/>
      <c r="S282" s="90">
        <f t="shared" si="42"/>
        <v>1</v>
      </c>
      <c r="T282" s="90"/>
      <c r="U282" s="90">
        <f t="shared" si="42"/>
        <v>1</v>
      </c>
      <c r="V282" s="90"/>
      <c r="W282" s="90">
        <f t="shared" si="42"/>
        <v>1</v>
      </c>
      <c r="X282" s="90"/>
      <c r="Y282" s="90">
        <f t="shared" si="42"/>
        <v>1</v>
      </c>
      <c r="Z282" s="90"/>
      <c r="AA282" s="90">
        <f t="shared" si="43"/>
        <v>1</v>
      </c>
      <c r="AB282" s="90"/>
      <c r="AC282" s="90">
        <f t="shared" si="43"/>
        <v>1</v>
      </c>
      <c r="AD282" s="90"/>
      <c r="AE282" s="90">
        <f t="shared" si="43"/>
        <v>1</v>
      </c>
      <c r="AF282" s="90"/>
      <c r="AG282" s="90">
        <f t="shared" si="43"/>
        <v>1</v>
      </c>
      <c r="AH282" s="90"/>
      <c r="AI282" s="90">
        <f t="shared" si="45"/>
        <v>1</v>
      </c>
      <c r="AJ282" s="90"/>
      <c r="AK282" s="90">
        <f t="shared" si="45"/>
        <v>1</v>
      </c>
    </row>
    <row r="283" spans="1:37" x14ac:dyDescent="0.2">
      <c r="A283" s="87" t="s">
        <v>40</v>
      </c>
      <c r="B283" s="90" t="s">
        <v>819</v>
      </c>
      <c r="C283" s="94" t="s">
        <v>543</v>
      </c>
      <c r="D283" s="90" t="s">
        <v>1995</v>
      </c>
      <c r="E283" s="94" t="s">
        <v>659</v>
      </c>
      <c r="F283" s="90" t="s">
        <v>2223</v>
      </c>
      <c r="G283" s="103" t="s">
        <v>2792</v>
      </c>
      <c r="H283" s="90" t="s">
        <v>2351</v>
      </c>
      <c r="I283" s="87" t="s">
        <v>469</v>
      </c>
      <c r="J283" s="90" t="s">
        <v>1755</v>
      </c>
      <c r="K283" s="83" t="s">
        <v>2610</v>
      </c>
      <c r="L283" s="82" t="s">
        <v>2579</v>
      </c>
      <c r="M283" s="90">
        <v>1</v>
      </c>
      <c r="N283" s="90"/>
      <c r="O283" s="90">
        <f t="shared" si="41"/>
        <v>1</v>
      </c>
      <c r="P283" s="90"/>
      <c r="Q283" s="90">
        <f t="shared" si="41"/>
        <v>1</v>
      </c>
      <c r="R283" s="90"/>
      <c r="S283" s="90">
        <f t="shared" si="42"/>
        <v>1</v>
      </c>
      <c r="T283" s="90"/>
      <c r="U283" s="90">
        <f t="shared" si="42"/>
        <v>1</v>
      </c>
      <c r="V283" s="90"/>
      <c r="W283" s="90">
        <f t="shared" si="42"/>
        <v>1</v>
      </c>
      <c r="X283" s="90"/>
      <c r="Y283" s="90">
        <f t="shared" si="42"/>
        <v>1</v>
      </c>
      <c r="Z283" s="90"/>
      <c r="AA283" s="90">
        <f t="shared" si="43"/>
        <v>1</v>
      </c>
      <c r="AB283" s="90"/>
      <c r="AC283" s="90">
        <f t="shared" si="43"/>
        <v>1</v>
      </c>
      <c r="AD283" s="90"/>
      <c r="AE283" s="90">
        <f t="shared" si="43"/>
        <v>1</v>
      </c>
      <c r="AF283" s="90"/>
      <c r="AG283" s="90">
        <f t="shared" si="43"/>
        <v>1</v>
      </c>
      <c r="AH283" s="90"/>
      <c r="AI283" s="90">
        <f t="shared" si="45"/>
        <v>1</v>
      </c>
      <c r="AJ283" s="90"/>
      <c r="AK283" s="90">
        <f t="shared" si="45"/>
        <v>1</v>
      </c>
    </row>
    <row r="284" spans="1:37" x14ac:dyDescent="0.2">
      <c r="A284" s="87" t="s">
        <v>40</v>
      </c>
      <c r="B284" s="90" t="s">
        <v>819</v>
      </c>
      <c r="C284" s="94" t="s">
        <v>547</v>
      </c>
      <c r="D284" s="90" t="s">
        <v>1520</v>
      </c>
      <c r="E284" s="94" t="s">
        <v>1280</v>
      </c>
      <c r="F284" s="90" t="s">
        <v>2221</v>
      </c>
      <c r="G284" s="103" t="s">
        <v>2737</v>
      </c>
      <c r="H284" s="90" t="s">
        <v>2352</v>
      </c>
      <c r="I284" s="87" t="s">
        <v>1756</v>
      </c>
      <c r="J284" s="90" t="s">
        <v>105</v>
      </c>
      <c r="K284" s="83" t="s">
        <v>490</v>
      </c>
      <c r="L284" s="82"/>
      <c r="M284" s="90">
        <v>1</v>
      </c>
      <c r="N284" s="90"/>
      <c r="O284" s="90">
        <f t="shared" si="41"/>
        <v>1</v>
      </c>
      <c r="P284" s="90"/>
      <c r="Q284" s="90">
        <f t="shared" si="41"/>
        <v>1</v>
      </c>
      <c r="R284" s="90"/>
      <c r="S284" s="90">
        <f t="shared" si="42"/>
        <v>1</v>
      </c>
      <c r="T284" s="90"/>
      <c r="U284" s="90">
        <f t="shared" si="42"/>
        <v>1</v>
      </c>
      <c r="V284" s="90">
        <v>-1</v>
      </c>
      <c r="W284" s="90">
        <f t="shared" si="42"/>
        <v>0</v>
      </c>
      <c r="X284" s="90"/>
      <c r="Y284" s="90">
        <f t="shared" si="42"/>
        <v>0</v>
      </c>
      <c r="Z284" s="90"/>
      <c r="AA284" s="90">
        <f t="shared" si="43"/>
        <v>0</v>
      </c>
      <c r="AB284" s="90"/>
      <c r="AC284" s="90">
        <f t="shared" si="43"/>
        <v>0</v>
      </c>
      <c r="AD284" s="90"/>
      <c r="AE284" s="90">
        <f t="shared" si="43"/>
        <v>0</v>
      </c>
      <c r="AF284" s="90"/>
      <c r="AG284" s="90">
        <f t="shared" si="43"/>
        <v>0</v>
      </c>
      <c r="AH284" s="90"/>
      <c r="AI284" s="90">
        <f t="shared" si="45"/>
        <v>0</v>
      </c>
      <c r="AJ284" s="90"/>
      <c r="AK284" s="90">
        <f t="shared" si="45"/>
        <v>0</v>
      </c>
    </row>
    <row r="285" spans="1:37" x14ac:dyDescent="0.2">
      <c r="A285" s="87" t="s">
        <v>40</v>
      </c>
      <c r="B285" s="90" t="s">
        <v>819</v>
      </c>
      <c r="C285" s="94" t="s">
        <v>181</v>
      </c>
      <c r="D285" s="90" t="s">
        <v>835</v>
      </c>
      <c r="E285" s="94" t="s">
        <v>961</v>
      </c>
      <c r="F285" s="90" t="s">
        <v>9</v>
      </c>
      <c r="G285" s="103" t="s">
        <v>1295</v>
      </c>
      <c r="H285" s="90" t="s">
        <v>2353</v>
      </c>
      <c r="I285" s="87" t="s">
        <v>1756</v>
      </c>
      <c r="J285" s="90" t="s">
        <v>105</v>
      </c>
      <c r="K285" s="83" t="s">
        <v>490</v>
      </c>
      <c r="L285" s="82"/>
      <c r="M285" s="90">
        <v>0</v>
      </c>
      <c r="N285" s="90"/>
      <c r="O285" s="90">
        <f t="shared" si="41"/>
        <v>0</v>
      </c>
      <c r="P285" s="90"/>
      <c r="Q285" s="90">
        <f t="shared" si="41"/>
        <v>0</v>
      </c>
      <c r="R285" s="90"/>
      <c r="S285" s="90">
        <f t="shared" si="42"/>
        <v>0</v>
      </c>
      <c r="T285" s="90"/>
      <c r="U285" s="90">
        <f t="shared" si="42"/>
        <v>0</v>
      </c>
      <c r="V285" s="90"/>
      <c r="W285" s="90">
        <f t="shared" si="42"/>
        <v>0</v>
      </c>
      <c r="X285" s="90"/>
      <c r="Y285" s="90">
        <f t="shared" si="42"/>
        <v>0</v>
      </c>
      <c r="Z285" s="90"/>
      <c r="AA285" s="90">
        <f t="shared" si="43"/>
        <v>0</v>
      </c>
      <c r="AB285" s="90"/>
      <c r="AC285" s="90">
        <f t="shared" si="43"/>
        <v>0</v>
      </c>
      <c r="AD285" s="90"/>
      <c r="AE285" s="90">
        <f t="shared" si="43"/>
        <v>0</v>
      </c>
      <c r="AF285" s="90"/>
      <c r="AG285" s="90">
        <f t="shared" si="43"/>
        <v>0</v>
      </c>
      <c r="AH285" s="90"/>
      <c r="AI285" s="90">
        <f t="shared" si="45"/>
        <v>0</v>
      </c>
      <c r="AJ285" s="90"/>
      <c r="AK285" s="90">
        <f t="shared" si="45"/>
        <v>0</v>
      </c>
    </row>
    <row r="286" spans="1:37" x14ac:dyDescent="0.2">
      <c r="A286" s="87" t="s">
        <v>40</v>
      </c>
      <c r="B286" s="90" t="s">
        <v>819</v>
      </c>
      <c r="C286" s="94" t="s">
        <v>552</v>
      </c>
      <c r="D286" s="90" t="s">
        <v>1996</v>
      </c>
      <c r="E286" s="94" t="s">
        <v>604</v>
      </c>
      <c r="F286" s="90" t="s">
        <v>1000</v>
      </c>
      <c r="G286" s="103" t="s">
        <v>1835</v>
      </c>
      <c r="H286" s="90" t="s">
        <v>1628</v>
      </c>
      <c r="I286" s="87" t="s">
        <v>1759</v>
      </c>
      <c r="J286" s="90" t="s">
        <v>1058</v>
      </c>
      <c r="K286" s="83" t="s">
        <v>2611</v>
      </c>
      <c r="L286" s="82" t="s">
        <v>2586</v>
      </c>
      <c r="M286" s="90">
        <v>1</v>
      </c>
      <c r="N286" s="90"/>
      <c r="O286" s="90">
        <f t="shared" si="41"/>
        <v>1</v>
      </c>
      <c r="P286" s="90"/>
      <c r="Q286" s="90">
        <f t="shared" si="41"/>
        <v>1</v>
      </c>
      <c r="R286" s="90"/>
      <c r="S286" s="90">
        <f t="shared" si="42"/>
        <v>1</v>
      </c>
      <c r="T286" s="90"/>
      <c r="U286" s="90">
        <f t="shared" si="42"/>
        <v>1</v>
      </c>
      <c r="V286" s="90"/>
      <c r="W286" s="90">
        <f t="shared" si="42"/>
        <v>1</v>
      </c>
      <c r="X286" s="90"/>
      <c r="Y286" s="90">
        <f t="shared" si="42"/>
        <v>1</v>
      </c>
      <c r="Z286" s="90"/>
      <c r="AA286" s="90">
        <f t="shared" si="43"/>
        <v>1</v>
      </c>
      <c r="AB286" s="90"/>
      <c r="AC286" s="90">
        <f t="shared" si="43"/>
        <v>1</v>
      </c>
      <c r="AD286" s="90"/>
      <c r="AE286" s="90">
        <f t="shared" si="43"/>
        <v>1</v>
      </c>
      <c r="AF286" s="90"/>
      <c r="AG286" s="90">
        <f t="shared" si="43"/>
        <v>1</v>
      </c>
      <c r="AH286" s="90"/>
      <c r="AI286" s="90">
        <f t="shared" si="45"/>
        <v>1</v>
      </c>
      <c r="AJ286" s="90"/>
      <c r="AK286" s="90">
        <f t="shared" si="45"/>
        <v>1</v>
      </c>
    </row>
    <row r="287" spans="1:37" x14ac:dyDescent="0.2">
      <c r="A287" s="87" t="s">
        <v>40</v>
      </c>
      <c r="B287" s="90" t="s">
        <v>819</v>
      </c>
      <c r="C287" s="94" t="s">
        <v>554</v>
      </c>
      <c r="D287" s="90" t="s">
        <v>517</v>
      </c>
      <c r="E287" s="94" t="s">
        <v>604</v>
      </c>
      <c r="F287" s="90" t="s">
        <v>1000</v>
      </c>
      <c r="G287" s="103" t="s">
        <v>2793</v>
      </c>
      <c r="H287" s="90" t="s">
        <v>465</v>
      </c>
      <c r="I287" s="87" t="s">
        <v>1759</v>
      </c>
      <c r="J287" s="90" t="s">
        <v>1058</v>
      </c>
      <c r="K287" s="83" t="s">
        <v>2611</v>
      </c>
      <c r="L287" s="82" t="s">
        <v>2586</v>
      </c>
      <c r="M287" s="90">
        <v>1</v>
      </c>
      <c r="N287" s="90"/>
      <c r="O287" s="90">
        <f t="shared" si="41"/>
        <v>1</v>
      </c>
      <c r="P287" s="90"/>
      <c r="Q287" s="90">
        <f t="shared" si="41"/>
        <v>1</v>
      </c>
      <c r="R287" s="90"/>
      <c r="S287" s="90">
        <f t="shared" si="42"/>
        <v>1</v>
      </c>
      <c r="T287" s="90"/>
      <c r="U287" s="90">
        <f t="shared" si="42"/>
        <v>1</v>
      </c>
      <c r="V287" s="90"/>
      <c r="W287" s="90">
        <f t="shared" si="42"/>
        <v>1</v>
      </c>
      <c r="X287" s="90"/>
      <c r="Y287" s="90">
        <f t="shared" si="42"/>
        <v>1</v>
      </c>
      <c r="Z287" s="90"/>
      <c r="AA287" s="90">
        <f t="shared" si="43"/>
        <v>1</v>
      </c>
      <c r="AB287" s="90"/>
      <c r="AC287" s="90">
        <f t="shared" si="43"/>
        <v>1</v>
      </c>
      <c r="AD287" s="90"/>
      <c r="AE287" s="90">
        <f t="shared" si="43"/>
        <v>1</v>
      </c>
      <c r="AF287" s="90"/>
      <c r="AG287" s="90">
        <f t="shared" si="43"/>
        <v>1</v>
      </c>
      <c r="AH287" s="90"/>
      <c r="AI287" s="90">
        <f t="shared" si="45"/>
        <v>1</v>
      </c>
      <c r="AJ287" s="90"/>
      <c r="AK287" s="90">
        <f t="shared" si="45"/>
        <v>1</v>
      </c>
    </row>
    <row r="288" spans="1:37" x14ac:dyDescent="0.2">
      <c r="A288" s="87" t="s">
        <v>40</v>
      </c>
      <c r="B288" s="90" t="s">
        <v>819</v>
      </c>
      <c r="C288" s="94" t="s">
        <v>560</v>
      </c>
      <c r="D288" s="90" t="s">
        <v>1997</v>
      </c>
      <c r="E288" s="94" t="s">
        <v>604</v>
      </c>
      <c r="F288" s="90" t="s">
        <v>1000</v>
      </c>
      <c r="G288" s="103" t="s">
        <v>2794</v>
      </c>
      <c r="H288" s="90" t="s">
        <v>2354</v>
      </c>
      <c r="I288" s="87" t="s">
        <v>1759</v>
      </c>
      <c r="J288" s="90" t="s">
        <v>1058</v>
      </c>
      <c r="K288" s="83" t="s">
        <v>2611</v>
      </c>
      <c r="L288" s="82" t="s">
        <v>2586</v>
      </c>
      <c r="M288" s="90">
        <v>37</v>
      </c>
      <c r="N288" s="90"/>
      <c r="O288" s="90">
        <f t="shared" si="41"/>
        <v>37</v>
      </c>
      <c r="P288" s="90">
        <v>-1</v>
      </c>
      <c r="Q288" s="90">
        <f t="shared" si="41"/>
        <v>36</v>
      </c>
      <c r="R288" s="90"/>
      <c r="S288" s="90">
        <f t="shared" si="42"/>
        <v>36</v>
      </c>
      <c r="T288" s="90"/>
      <c r="U288" s="90">
        <f t="shared" si="42"/>
        <v>36</v>
      </c>
      <c r="V288" s="90"/>
      <c r="W288" s="90">
        <f t="shared" si="42"/>
        <v>36</v>
      </c>
      <c r="X288" s="90"/>
      <c r="Y288" s="90">
        <f t="shared" si="42"/>
        <v>36</v>
      </c>
      <c r="Z288" s="90"/>
      <c r="AA288" s="90">
        <f t="shared" si="43"/>
        <v>36</v>
      </c>
      <c r="AB288" s="90"/>
      <c r="AC288" s="90">
        <f t="shared" si="43"/>
        <v>36</v>
      </c>
      <c r="AD288" s="90"/>
      <c r="AE288" s="90">
        <f t="shared" si="43"/>
        <v>36</v>
      </c>
      <c r="AF288" s="90"/>
      <c r="AG288" s="90">
        <f t="shared" si="43"/>
        <v>36</v>
      </c>
      <c r="AH288" s="90"/>
      <c r="AI288" s="90">
        <f t="shared" si="45"/>
        <v>36</v>
      </c>
      <c r="AJ288" s="90"/>
      <c r="AK288" s="90">
        <f t="shared" si="45"/>
        <v>36</v>
      </c>
    </row>
    <row r="289" spans="1:37" x14ac:dyDescent="0.2">
      <c r="A289" s="87" t="s">
        <v>40</v>
      </c>
      <c r="B289" s="90" t="s">
        <v>819</v>
      </c>
      <c r="C289" s="94" t="s">
        <v>562</v>
      </c>
      <c r="D289" s="90" t="s">
        <v>35</v>
      </c>
      <c r="E289" s="94" t="s">
        <v>604</v>
      </c>
      <c r="F289" s="90" t="s">
        <v>1000</v>
      </c>
      <c r="G289" s="103" t="s">
        <v>2795</v>
      </c>
      <c r="H289" s="90" t="s">
        <v>1187</v>
      </c>
      <c r="I289" s="87" t="s">
        <v>1759</v>
      </c>
      <c r="J289" s="90" t="s">
        <v>1058</v>
      </c>
      <c r="K289" s="83" t="s">
        <v>2611</v>
      </c>
      <c r="L289" s="82" t="s">
        <v>2586</v>
      </c>
      <c r="M289" s="90">
        <v>0</v>
      </c>
      <c r="N289" s="90"/>
      <c r="O289" s="90">
        <f t="shared" si="41"/>
        <v>0</v>
      </c>
      <c r="P289" s="90"/>
      <c r="Q289" s="90">
        <f t="shared" si="41"/>
        <v>0</v>
      </c>
      <c r="R289" s="90"/>
      <c r="S289" s="90">
        <f t="shared" si="42"/>
        <v>0</v>
      </c>
      <c r="T289" s="90"/>
      <c r="U289" s="90">
        <f t="shared" si="42"/>
        <v>0</v>
      </c>
      <c r="V289" s="90"/>
      <c r="W289" s="90">
        <f t="shared" si="42"/>
        <v>0</v>
      </c>
      <c r="X289" s="90"/>
      <c r="Y289" s="90">
        <f t="shared" si="42"/>
        <v>0</v>
      </c>
      <c r="Z289" s="90"/>
      <c r="AA289" s="90">
        <f t="shared" si="43"/>
        <v>0</v>
      </c>
      <c r="AB289" s="90"/>
      <c r="AC289" s="90">
        <f t="shared" si="43"/>
        <v>0</v>
      </c>
      <c r="AD289" s="90"/>
      <c r="AE289" s="90">
        <f t="shared" si="43"/>
        <v>0</v>
      </c>
      <c r="AF289" s="90"/>
      <c r="AG289" s="90">
        <f t="shared" si="43"/>
        <v>0</v>
      </c>
      <c r="AH289" s="90"/>
      <c r="AI289" s="90">
        <f t="shared" si="45"/>
        <v>0</v>
      </c>
      <c r="AJ289" s="90"/>
      <c r="AK289" s="90">
        <f t="shared" si="45"/>
        <v>0</v>
      </c>
    </row>
    <row r="290" spans="1:37" x14ac:dyDescent="0.2">
      <c r="A290" s="87" t="s">
        <v>40</v>
      </c>
      <c r="B290" s="90" t="s">
        <v>819</v>
      </c>
      <c r="C290" s="94" t="s">
        <v>565</v>
      </c>
      <c r="D290" s="90" t="s">
        <v>1694</v>
      </c>
      <c r="E290" s="94" t="s">
        <v>390</v>
      </c>
      <c r="F290" s="90" t="s">
        <v>2225</v>
      </c>
      <c r="G290" s="103" t="s">
        <v>2796</v>
      </c>
      <c r="H290" s="90" t="s">
        <v>539</v>
      </c>
      <c r="I290" s="87" t="s">
        <v>1759</v>
      </c>
      <c r="J290" s="90" t="s">
        <v>1058</v>
      </c>
      <c r="K290" s="83" t="s">
        <v>2611</v>
      </c>
      <c r="L290" s="82" t="s">
        <v>2204</v>
      </c>
      <c r="M290" s="90">
        <v>0</v>
      </c>
      <c r="N290" s="90"/>
      <c r="O290" s="90">
        <f t="shared" si="41"/>
        <v>0</v>
      </c>
      <c r="P290" s="90"/>
      <c r="Q290" s="90">
        <f t="shared" si="41"/>
        <v>0</v>
      </c>
      <c r="R290" s="90"/>
      <c r="S290" s="90">
        <f t="shared" si="42"/>
        <v>0</v>
      </c>
      <c r="T290" s="90"/>
      <c r="U290" s="90">
        <f t="shared" si="42"/>
        <v>0</v>
      </c>
      <c r="V290" s="90"/>
      <c r="W290" s="90">
        <f t="shared" si="42"/>
        <v>0</v>
      </c>
      <c r="X290" s="90"/>
      <c r="Y290" s="90">
        <f t="shared" si="42"/>
        <v>0</v>
      </c>
      <c r="Z290" s="90"/>
      <c r="AA290" s="90">
        <f t="shared" si="43"/>
        <v>0</v>
      </c>
      <c r="AB290" s="90"/>
      <c r="AC290" s="90">
        <f t="shared" si="43"/>
        <v>0</v>
      </c>
      <c r="AD290" s="90"/>
      <c r="AE290" s="90">
        <f t="shared" si="43"/>
        <v>0</v>
      </c>
      <c r="AF290" s="90"/>
      <c r="AG290" s="90">
        <f t="shared" si="43"/>
        <v>0</v>
      </c>
      <c r="AH290" s="90"/>
      <c r="AI290" s="90">
        <f t="shared" si="45"/>
        <v>0</v>
      </c>
      <c r="AJ290" s="90"/>
      <c r="AK290" s="90">
        <f t="shared" si="45"/>
        <v>0</v>
      </c>
    </row>
    <row r="291" spans="1:37" x14ac:dyDescent="0.2">
      <c r="A291" s="87" t="s">
        <v>40</v>
      </c>
      <c r="B291" s="90" t="s">
        <v>819</v>
      </c>
      <c r="C291" s="94" t="s">
        <v>569</v>
      </c>
      <c r="D291" s="90" t="s">
        <v>823</v>
      </c>
      <c r="E291" s="94" t="s">
        <v>604</v>
      </c>
      <c r="F291" s="90" t="s">
        <v>1000</v>
      </c>
      <c r="G291" s="103" t="s">
        <v>2054</v>
      </c>
      <c r="H291" s="90" t="s">
        <v>2263</v>
      </c>
      <c r="I291" s="87" t="s">
        <v>1759</v>
      </c>
      <c r="J291" s="90" t="s">
        <v>1058</v>
      </c>
      <c r="K291" s="83" t="s">
        <v>2611</v>
      </c>
      <c r="L291" s="82" t="s">
        <v>2586</v>
      </c>
      <c r="M291" s="90">
        <v>1</v>
      </c>
      <c r="N291" s="90"/>
      <c r="O291" s="90">
        <f t="shared" si="41"/>
        <v>1</v>
      </c>
      <c r="P291" s="90"/>
      <c r="Q291" s="90">
        <f t="shared" si="41"/>
        <v>1</v>
      </c>
      <c r="R291" s="90"/>
      <c r="S291" s="90">
        <f t="shared" si="42"/>
        <v>1</v>
      </c>
      <c r="T291" s="90"/>
      <c r="U291" s="90">
        <f t="shared" si="42"/>
        <v>1</v>
      </c>
      <c r="V291" s="90"/>
      <c r="W291" s="90">
        <f t="shared" si="42"/>
        <v>1</v>
      </c>
      <c r="X291" s="90"/>
      <c r="Y291" s="90">
        <f t="shared" si="42"/>
        <v>1</v>
      </c>
      <c r="Z291" s="90"/>
      <c r="AA291" s="90">
        <f t="shared" si="43"/>
        <v>1</v>
      </c>
      <c r="AB291" s="90"/>
      <c r="AC291" s="90">
        <f t="shared" si="43"/>
        <v>1</v>
      </c>
      <c r="AD291" s="90"/>
      <c r="AE291" s="90">
        <f t="shared" si="43"/>
        <v>1</v>
      </c>
      <c r="AF291" s="90"/>
      <c r="AG291" s="90">
        <f t="shared" si="43"/>
        <v>1</v>
      </c>
      <c r="AH291" s="90"/>
      <c r="AI291" s="90">
        <f t="shared" si="45"/>
        <v>1</v>
      </c>
      <c r="AJ291" s="90"/>
      <c r="AK291" s="90">
        <f t="shared" si="45"/>
        <v>1</v>
      </c>
    </row>
    <row r="292" spans="1:37" x14ac:dyDescent="0.2">
      <c r="A292" s="87" t="s">
        <v>40</v>
      </c>
      <c r="B292" s="90" t="s">
        <v>819</v>
      </c>
      <c r="C292" s="94" t="s">
        <v>911</v>
      </c>
      <c r="D292" s="90" t="s">
        <v>1999</v>
      </c>
      <c r="E292" s="94" t="s">
        <v>390</v>
      </c>
      <c r="F292" s="90" t="s">
        <v>2225</v>
      </c>
      <c r="G292" s="103" t="s">
        <v>1087</v>
      </c>
      <c r="H292" s="90" t="s">
        <v>2355</v>
      </c>
      <c r="I292" s="87" t="s">
        <v>1759</v>
      </c>
      <c r="J292" s="90" t="s">
        <v>1058</v>
      </c>
      <c r="K292" s="83" t="s">
        <v>2611</v>
      </c>
      <c r="L292" s="82" t="s">
        <v>2204</v>
      </c>
      <c r="M292" s="90">
        <v>9</v>
      </c>
      <c r="N292" s="90"/>
      <c r="O292" s="90">
        <f t="shared" si="41"/>
        <v>9</v>
      </c>
      <c r="P292" s="90"/>
      <c r="Q292" s="90">
        <f t="shared" si="41"/>
        <v>9</v>
      </c>
      <c r="R292" s="90"/>
      <c r="S292" s="90">
        <f t="shared" si="42"/>
        <v>9</v>
      </c>
      <c r="T292" s="90"/>
      <c r="U292" s="90">
        <f t="shared" si="42"/>
        <v>9</v>
      </c>
      <c r="V292" s="90"/>
      <c r="W292" s="90">
        <f t="shared" si="42"/>
        <v>9</v>
      </c>
      <c r="X292" s="90"/>
      <c r="Y292" s="90">
        <f t="shared" si="42"/>
        <v>9</v>
      </c>
      <c r="Z292" s="90"/>
      <c r="AA292" s="90">
        <f t="shared" si="43"/>
        <v>9</v>
      </c>
      <c r="AB292" s="90"/>
      <c r="AC292" s="90">
        <f t="shared" si="43"/>
        <v>9</v>
      </c>
      <c r="AD292" s="90"/>
      <c r="AE292" s="90">
        <f t="shared" si="43"/>
        <v>9</v>
      </c>
      <c r="AF292" s="90"/>
      <c r="AG292" s="90">
        <f t="shared" si="43"/>
        <v>9</v>
      </c>
      <c r="AH292" s="90"/>
      <c r="AI292" s="90">
        <f t="shared" si="45"/>
        <v>9</v>
      </c>
      <c r="AJ292" s="90"/>
      <c r="AK292" s="90">
        <f t="shared" si="45"/>
        <v>9</v>
      </c>
    </row>
    <row r="293" spans="1:37" x14ac:dyDescent="0.2">
      <c r="A293" s="87" t="s">
        <v>40</v>
      </c>
      <c r="B293" s="90" t="s">
        <v>819</v>
      </c>
      <c r="C293" s="94" t="s">
        <v>911</v>
      </c>
      <c r="D293" s="90" t="s">
        <v>1999</v>
      </c>
      <c r="E293" s="94" t="s">
        <v>480</v>
      </c>
      <c r="F293" s="90" t="s">
        <v>412</v>
      </c>
      <c r="G293" s="103" t="s">
        <v>2798</v>
      </c>
      <c r="H293" s="90" t="s">
        <v>2122</v>
      </c>
      <c r="I293" s="87" t="s">
        <v>1759</v>
      </c>
      <c r="J293" s="90" t="s">
        <v>1058</v>
      </c>
      <c r="K293" s="83" t="s">
        <v>2611</v>
      </c>
      <c r="L293" s="82" t="s">
        <v>2204</v>
      </c>
      <c r="M293" s="90">
        <v>1</v>
      </c>
      <c r="N293" s="90"/>
      <c r="O293" s="90">
        <f t="shared" si="41"/>
        <v>1</v>
      </c>
      <c r="P293" s="90"/>
      <c r="Q293" s="90">
        <f t="shared" si="41"/>
        <v>1</v>
      </c>
      <c r="R293" s="90"/>
      <c r="S293" s="90">
        <f t="shared" si="42"/>
        <v>1</v>
      </c>
      <c r="T293" s="90"/>
      <c r="U293" s="90">
        <f t="shared" si="42"/>
        <v>1</v>
      </c>
      <c r="V293" s="90"/>
      <c r="W293" s="90">
        <f t="shared" si="42"/>
        <v>1</v>
      </c>
      <c r="X293" s="90"/>
      <c r="Y293" s="90">
        <f t="shared" si="42"/>
        <v>1</v>
      </c>
      <c r="Z293" s="90"/>
      <c r="AA293" s="90">
        <f t="shared" si="43"/>
        <v>1</v>
      </c>
      <c r="AB293" s="90"/>
      <c r="AC293" s="90">
        <f t="shared" si="43"/>
        <v>1</v>
      </c>
      <c r="AD293" s="90"/>
      <c r="AE293" s="90">
        <f t="shared" si="43"/>
        <v>1</v>
      </c>
      <c r="AF293" s="90"/>
      <c r="AG293" s="90">
        <f t="shared" si="43"/>
        <v>1</v>
      </c>
      <c r="AH293" s="90"/>
      <c r="AI293" s="90">
        <f t="shared" si="45"/>
        <v>1</v>
      </c>
      <c r="AJ293" s="90"/>
      <c r="AK293" s="90">
        <f t="shared" si="45"/>
        <v>1</v>
      </c>
    </row>
    <row r="294" spans="1:37" x14ac:dyDescent="0.2">
      <c r="A294" s="87" t="s">
        <v>40</v>
      </c>
      <c r="B294" s="90" t="s">
        <v>819</v>
      </c>
      <c r="C294" s="94" t="s">
        <v>27</v>
      </c>
      <c r="D294" s="90" t="s">
        <v>13</v>
      </c>
      <c r="E294" s="94" t="s">
        <v>480</v>
      </c>
      <c r="F294" s="90" t="s">
        <v>412</v>
      </c>
      <c r="G294" s="103" t="s">
        <v>2799</v>
      </c>
      <c r="H294" s="90" t="s">
        <v>1210</v>
      </c>
      <c r="I294" s="87" t="s">
        <v>1759</v>
      </c>
      <c r="J294" s="90" t="s">
        <v>1058</v>
      </c>
      <c r="K294" s="83" t="s">
        <v>2611</v>
      </c>
      <c r="L294" s="82" t="s">
        <v>2204</v>
      </c>
      <c r="M294" s="90">
        <v>0</v>
      </c>
      <c r="N294" s="90"/>
      <c r="O294" s="90">
        <f t="shared" si="41"/>
        <v>0</v>
      </c>
      <c r="P294" s="90"/>
      <c r="Q294" s="90">
        <f t="shared" si="41"/>
        <v>0</v>
      </c>
      <c r="R294" s="90"/>
      <c r="S294" s="90">
        <f t="shared" si="42"/>
        <v>0</v>
      </c>
      <c r="T294" s="90"/>
      <c r="U294" s="90">
        <f t="shared" si="42"/>
        <v>0</v>
      </c>
      <c r="V294" s="90"/>
      <c r="W294" s="90">
        <f t="shared" si="42"/>
        <v>0</v>
      </c>
      <c r="X294" s="90"/>
      <c r="Y294" s="90">
        <f t="shared" si="42"/>
        <v>0</v>
      </c>
      <c r="Z294" s="90"/>
      <c r="AA294" s="90">
        <f t="shared" si="43"/>
        <v>0</v>
      </c>
      <c r="AB294" s="90"/>
      <c r="AC294" s="90">
        <f t="shared" si="43"/>
        <v>0</v>
      </c>
      <c r="AD294" s="90"/>
      <c r="AE294" s="90">
        <f t="shared" si="43"/>
        <v>0</v>
      </c>
      <c r="AF294" s="90"/>
      <c r="AG294" s="90">
        <f t="shared" si="43"/>
        <v>0</v>
      </c>
      <c r="AH294" s="90"/>
      <c r="AI294" s="90">
        <f t="shared" si="45"/>
        <v>0</v>
      </c>
      <c r="AJ294" s="90"/>
      <c r="AK294" s="90">
        <f t="shared" si="45"/>
        <v>0</v>
      </c>
    </row>
    <row r="295" spans="1:37" x14ac:dyDescent="0.2">
      <c r="A295" s="87" t="s">
        <v>40</v>
      </c>
      <c r="B295" s="90" t="s">
        <v>819</v>
      </c>
      <c r="C295" s="94" t="s">
        <v>868</v>
      </c>
      <c r="D295" s="90" t="s">
        <v>2001</v>
      </c>
      <c r="E295" s="94" t="s">
        <v>390</v>
      </c>
      <c r="F295" s="90" t="s">
        <v>2225</v>
      </c>
      <c r="G295" s="103" t="s">
        <v>2800</v>
      </c>
      <c r="H295" s="90" t="s">
        <v>1895</v>
      </c>
      <c r="I295" s="87" t="s">
        <v>1759</v>
      </c>
      <c r="J295" s="90" t="s">
        <v>1058</v>
      </c>
      <c r="K295" s="83" t="s">
        <v>2611</v>
      </c>
      <c r="L295" s="82" t="s">
        <v>2204</v>
      </c>
      <c r="M295" s="90">
        <v>1</v>
      </c>
      <c r="N295" s="90"/>
      <c r="O295" s="90">
        <f t="shared" si="41"/>
        <v>1</v>
      </c>
      <c r="P295" s="90"/>
      <c r="Q295" s="90">
        <f t="shared" si="41"/>
        <v>1</v>
      </c>
      <c r="R295" s="90"/>
      <c r="S295" s="90">
        <f t="shared" si="42"/>
        <v>1</v>
      </c>
      <c r="T295" s="90"/>
      <c r="U295" s="90">
        <f t="shared" si="42"/>
        <v>1</v>
      </c>
      <c r="V295" s="90"/>
      <c r="W295" s="90">
        <f t="shared" si="42"/>
        <v>1</v>
      </c>
      <c r="X295" s="90"/>
      <c r="Y295" s="90">
        <f t="shared" si="42"/>
        <v>1</v>
      </c>
      <c r="Z295" s="90"/>
      <c r="AA295" s="90">
        <f t="shared" si="43"/>
        <v>1</v>
      </c>
      <c r="AB295" s="90"/>
      <c r="AC295" s="90">
        <f t="shared" si="43"/>
        <v>1</v>
      </c>
      <c r="AD295" s="90"/>
      <c r="AE295" s="90">
        <f t="shared" si="43"/>
        <v>1</v>
      </c>
      <c r="AF295" s="90"/>
      <c r="AG295" s="90">
        <f t="shared" si="43"/>
        <v>1</v>
      </c>
      <c r="AH295" s="90"/>
      <c r="AI295" s="90">
        <f t="shared" si="45"/>
        <v>1</v>
      </c>
      <c r="AJ295" s="90"/>
      <c r="AK295" s="90">
        <f t="shared" si="45"/>
        <v>1</v>
      </c>
    </row>
    <row r="296" spans="1:37" x14ac:dyDescent="0.2">
      <c r="A296" s="87" t="s">
        <v>40</v>
      </c>
      <c r="B296" s="90" t="s">
        <v>819</v>
      </c>
      <c r="C296" s="94" t="s">
        <v>868</v>
      </c>
      <c r="D296" s="90" t="s">
        <v>2001</v>
      </c>
      <c r="E296" s="94" t="s">
        <v>480</v>
      </c>
      <c r="F296" s="90" t="s">
        <v>412</v>
      </c>
      <c r="G296" s="103" t="s">
        <v>2801</v>
      </c>
      <c r="H296" s="90" t="s">
        <v>1761</v>
      </c>
      <c r="I296" s="87" t="s">
        <v>1759</v>
      </c>
      <c r="J296" s="90" t="s">
        <v>1058</v>
      </c>
      <c r="K296" s="83" t="s">
        <v>2611</v>
      </c>
      <c r="L296" s="82" t="s">
        <v>2204</v>
      </c>
      <c r="M296" s="90">
        <v>1</v>
      </c>
      <c r="N296" s="90"/>
      <c r="O296" s="90">
        <f t="shared" si="41"/>
        <v>1</v>
      </c>
      <c r="P296" s="90"/>
      <c r="Q296" s="90">
        <f t="shared" si="41"/>
        <v>1</v>
      </c>
      <c r="R296" s="90"/>
      <c r="S296" s="90">
        <f t="shared" si="42"/>
        <v>1</v>
      </c>
      <c r="T296" s="90"/>
      <c r="U296" s="90">
        <f t="shared" si="42"/>
        <v>1</v>
      </c>
      <c r="V296" s="90"/>
      <c r="W296" s="90">
        <f t="shared" si="42"/>
        <v>1</v>
      </c>
      <c r="X296" s="90"/>
      <c r="Y296" s="90">
        <f t="shared" si="42"/>
        <v>1</v>
      </c>
      <c r="Z296" s="90"/>
      <c r="AA296" s="90">
        <f t="shared" si="43"/>
        <v>1</v>
      </c>
      <c r="AB296" s="90"/>
      <c r="AC296" s="90">
        <f t="shared" si="43"/>
        <v>1</v>
      </c>
      <c r="AD296" s="90"/>
      <c r="AE296" s="90">
        <f t="shared" si="43"/>
        <v>1</v>
      </c>
      <c r="AF296" s="90"/>
      <c r="AG296" s="90">
        <f t="shared" si="43"/>
        <v>1</v>
      </c>
      <c r="AH296" s="90"/>
      <c r="AI296" s="90">
        <f t="shared" si="45"/>
        <v>1</v>
      </c>
      <c r="AJ296" s="90"/>
      <c r="AK296" s="90">
        <f t="shared" si="45"/>
        <v>1</v>
      </c>
    </row>
    <row r="297" spans="1:37" x14ac:dyDescent="0.2">
      <c r="A297" s="87" t="s">
        <v>40</v>
      </c>
      <c r="B297" s="90" t="s">
        <v>819</v>
      </c>
      <c r="C297" s="94" t="s">
        <v>915</v>
      </c>
      <c r="D297" s="90" t="s">
        <v>954</v>
      </c>
      <c r="E297" s="94" t="s">
        <v>390</v>
      </c>
      <c r="F297" s="90" t="s">
        <v>2225</v>
      </c>
      <c r="G297" s="103" t="s">
        <v>2802</v>
      </c>
      <c r="H297" s="90" t="s">
        <v>899</v>
      </c>
      <c r="I297" s="87" t="s">
        <v>1756</v>
      </c>
      <c r="J297" s="90" t="s">
        <v>105</v>
      </c>
      <c r="K297" s="83" t="s">
        <v>490</v>
      </c>
      <c r="L297" s="82" t="s">
        <v>2582</v>
      </c>
      <c r="M297" s="90">
        <v>1</v>
      </c>
      <c r="N297" s="90"/>
      <c r="O297" s="90">
        <f t="shared" si="41"/>
        <v>1</v>
      </c>
      <c r="P297" s="90"/>
      <c r="Q297" s="90">
        <f t="shared" si="41"/>
        <v>1</v>
      </c>
      <c r="R297" s="90"/>
      <c r="S297" s="90">
        <f t="shared" si="42"/>
        <v>1</v>
      </c>
      <c r="T297" s="90"/>
      <c r="U297" s="90">
        <f t="shared" si="42"/>
        <v>1</v>
      </c>
      <c r="V297" s="90"/>
      <c r="W297" s="90">
        <f t="shared" si="42"/>
        <v>1</v>
      </c>
      <c r="X297" s="90"/>
      <c r="Y297" s="90">
        <f t="shared" si="42"/>
        <v>1</v>
      </c>
      <c r="Z297" s="90"/>
      <c r="AA297" s="90">
        <f t="shared" si="43"/>
        <v>1</v>
      </c>
      <c r="AB297" s="90"/>
      <c r="AC297" s="90">
        <f t="shared" si="43"/>
        <v>1</v>
      </c>
      <c r="AD297" s="90"/>
      <c r="AE297" s="90">
        <f t="shared" si="43"/>
        <v>1</v>
      </c>
      <c r="AF297" s="90"/>
      <c r="AG297" s="90">
        <f t="shared" si="43"/>
        <v>1</v>
      </c>
      <c r="AH297" s="90"/>
      <c r="AI297" s="90">
        <f t="shared" si="45"/>
        <v>1</v>
      </c>
      <c r="AJ297" s="90"/>
      <c r="AK297" s="90">
        <f t="shared" si="45"/>
        <v>1</v>
      </c>
    </row>
    <row r="298" spans="1:37" x14ac:dyDescent="0.2">
      <c r="A298" s="87" t="s">
        <v>40</v>
      </c>
      <c r="B298" s="90" t="s">
        <v>819</v>
      </c>
      <c r="C298" s="94" t="s">
        <v>573</v>
      </c>
      <c r="D298" s="90" t="s">
        <v>1018</v>
      </c>
      <c r="E298" s="94" t="s">
        <v>390</v>
      </c>
      <c r="F298" s="90" t="s">
        <v>2225</v>
      </c>
      <c r="G298" s="103" t="s">
        <v>2803</v>
      </c>
      <c r="H298" s="90" t="s">
        <v>1558</v>
      </c>
      <c r="I298" s="87" t="s">
        <v>1756</v>
      </c>
      <c r="J298" s="90" t="s">
        <v>105</v>
      </c>
      <c r="K298" s="83" t="s">
        <v>490</v>
      </c>
      <c r="L298" s="82" t="s">
        <v>2582</v>
      </c>
      <c r="M298" s="90">
        <v>4</v>
      </c>
      <c r="N298" s="90"/>
      <c r="O298" s="90">
        <f t="shared" si="41"/>
        <v>4</v>
      </c>
      <c r="P298" s="90"/>
      <c r="Q298" s="90">
        <f t="shared" si="41"/>
        <v>4</v>
      </c>
      <c r="R298" s="90"/>
      <c r="S298" s="90">
        <f t="shared" si="42"/>
        <v>4</v>
      </c>
      <c r="T298" s="90"/>
      <c r="U298" s="90">
        <f t="shared" si="42"/>
        <v>4</v>
      </c>
      <c r="V298" s="90"/>
      <c r="W298" s="90">
        <f t="shared" si="42"/>
        <v>4</v>
      </c>
      <c r="X298" s="90"/>
      <c r="Y298" s="90">
        <f t="shared" si="42"/>
        <v>4</v>
      </c>
      <c r="Z298" s="90"/>
      <c r="AA298" s="90">
        <f t="shared" si="43"/>
        <v>4</v>
      </c>
      <c r="AB298" s="90"/>
      <c r="AC298" s="90">
        <f t="shared" si="43"/>
        <v>4</v>
      </c>
      <c r="AD298" s="90"/>
      <c r="AE298" s="90">
        <f t="shared" si="43"/>
        <v>4</v>
      </c>
      <c r="AF298" s="90"/>
      <c r="AG298" s="90">
        <f t="shared" si="43"/>
        <v>4</v>
      </c>
      <c r="AH298" s="90"/>
      <c r="AI298" s="90">
        <f t="shared" si="45"/>
        <v>4</v>
      </c>
      <c r="AJ298" s="90"/>
      <c r="AK298" s="90">
        <f t="shared" si="45"/>
        <v>4</v>
      </c>
    </row>
    <row r="299" spans="1:37" x14ac:dyDescent="0.2">
      <c r="A299" s="87" t="s">
        <v>40</v>
      </c>
      <c r="B299" s="90" t="s">
        <v>819</v>
      </c>
      <c r="C299" s="94" t="s">
        <v>573</v>
      </c>
      <c r="D299" s="90" t="s">
        <v>1018</v>
      </c>
      <c r="E299" s="94" t="s">
        <v>480</v>
      </c>
      <c r="F299" s="90" t="s">
        <v>412</v>
      </c>
      <c r="G299" s="103" t="s">
        <v>2804</v>
      </c>
      <c r="H299" s="90" t="s">
        <v>1782</v>
      </c>
      <c r="I299" s="87" t="s">
        <v>1756</v>
      </c>
      <c r="J299" s="90" t="s">
        <v>105</v>
      </c>
      <c r="K299" s="83" t="s">
        <v>490</v>
      </c>
      <c r="L299" s="82" t="s">
        <v>2582</v>
      </c>
      <c r="M299" s="90">
        <v>3</v>
      </c>
      <c r="N299" s="90"/>
      <c r="O299" s="90">
        <f t="shared" si="41"/>
        <v>3</v>
      </c>
      <c r="P299" s="90"/>
      <c r="Q299" s="90">
        <f t="shared" si="41"/>
        <v>3</v>
      </c>
      <c r="R299" s="90"/>
      <c r="S299" s="90">
        <f t="shared" si="42"/>
        <v>3</v>
      </c>
      <c r="T299" s="90"/>
      <c r="U299" s="90">
        <f t="shared" si="42"/>
        <v>3</v>
      </c>
      <c r="V299" s="90"/>
      <c r="W299" s="90">
        <f t="shared" si="42"/>
        <v>3</v>
      </c>
      <c r="X299" s="90"/>
      <c r="Y299" s="90">
        <f t="shared" si="42"/>
        <v>3</v>
      </c>
      <c r="Z299" s="90"/>
      <c r="AA299" s="90">
        <f t="shared" si="43"/>
        <v>3</v>
      </c>
      <c r="AB299" s="90"/>
      <c r="AC299" s="90">
        <f t="shared" si="43"/>
        <v>3</v>
      </c>
      <c r="AD299" s="90"/>
      <c r="AE299" s="90">
        <f t="shared" si="43"/>
        <v>3</v>
      </c>
      <c r="AF299" s="90"/>
      <c r="AG299" s="90">
        <f t="shared" si="43"/>
        <v>3</v>
      </c>
      <c r="AH299" s="90"/>
      <c r="AI299" s="90">
        <f t="shared" si="45"/>
        <v>3</v>
      </c>
      <c r="AJ299" s="90"/>
      <c r="AK299" s="90">
        <f t="shared" si="45"/>
        <v>3</v>
      </c>
    </row>
    <row r="300" spans="1:37" x14ac:dyDescent="0.2">
      <c r="A300" s="87" t="s">
        <v>40</v>
      </c>
      <c r="B300" s="90" t="s">
        <v>819</v>
      </c>
      <c r="C300" s="94" t="s">
        <v>167</v>
      </c>
      <c r="D300" s="90" t="s">
        <v>2002</v>
      </c>
      <c r="E300" s="94" t="s">
        <v>390</v>
      </c>
      <c r="F300" s="90" t="s">
        <v>2225</v>
      </c>
      <c r="G300" s="103" t="s">
        <v>2806</v>
      </c>
      <c r="H300" s="90" t="s">
        <v>2356</v>
      </c>
      <c r="I300" s="87" t="s">
        <v>1756</v>
      </c>
      <c r="J300" s="90" t="s">
        <v>105</v>
      </c>
      <c r="K300" s="83" t="s">
        <v>490</v>
      </c>
      <c r="L300" s="82" t="s">
        <v>2582</v>
      </c>
      <c r="M300" s="90">
        <v>0</v>
      </c>
      <c r="N300" s="90"/>
      <c r="O300" s="90">
        <f t="shared" si="41"/>
        <v>0</v>
      </c>
      <c r="P300" s="90"/>
      <c r="Q300" s="90">
        <f t="shared" si="41"/>
        <v>0</v>
      </c>
      <c r="R300" s="90"/>
      <c r="S300" s="90">
        <f t="shared" si="42"/>
        <v>0</v>
      </c>
      <c r="T300" s="90"/>
      <c r="U300" s="90">
        <f t="shared" si="42"/>
        <v>0</v>
      </c>
      <c r="V300" s="90"/>
      <c r="W300" s="90">
        <f t="shared" si="42"/>
        <v>0</v>
      </c>
      <c r="X300" s="90"/>
      <c r="Y300" s="90">
        <f t="shared" si="42"/>
        <v>0</v>
      </c>
      <c r="Z300" s="90"/>
      <c r="AA300" s="90">
        <f t="shared" si="43"/>
        <v>0</v>
      </c>
      <c r="AB300" s="90"/>
      <c r="AC300" s="90">
        <f t="shared" si="43"/>
        <v>0</v>
      </c>
      <c r="AD300" s="90"/>
      <c r="AE300" s="90">
        <f t="shared" si="43"/>
        <v>0</v>
      </c>
      <c r="AF300" s="90"/>
      <c r="AG300" s="90">
        <f t="shared" si="43"/>
        <v>0</v>
      </c>
      <c r="AH300" s="90"/>
      <c r="AI300" s="90">
        <f t="shared" si="45"/>
        <v>0</v>
      </c>
      <c r="AJ300" s="90"/>
      <c r="AK300" s="90">
        <f t="shared" si="45"/>
        <v>0</v>
      </c>
    </row>
    <row r="301" spans="1:37" x14ac:dyDescent="0.2">
      <c r="A301" s="87" t="s">
        <v>40</v>
      </c>
      <c r="B301" s="90" t="s">
        <v>819</v>
      </c>
      <c r="C301" s="94" t="s">
        <v>167</v>
      </c>
      <c r="D301" s="90" t="s">
        <v>2002</v>
      </c>
      <c r="E301" s="94" t="s">
        <v>363</v>
      </c>
      <c r="F301" s="90" t="s">
        <v>1258</v>
      </c>
      <c r="G301" s="103" t="s">
        <v>2807</v>
      </c>
      <c r="H301" s="90" t="s">
        <v>2358</v>
      </c>
      <c r="I301" s="87" t="s">
        <v>1756</v>
      </c>
      <c r="J301" s="90" t="s">
        <v>105</v>
      </c>
      <c r="K301" s="83" t="s">
        <v>490</v>
      </c>
      <c r="L301" s="82" t="s">
        <v>2582</v>
      </c>
      <c r="M301" s="90">
        <v>23</v>
      </c>
      <c r="N301" s="90"/>
      <c r="O301" s="90">
        <f t="shared" ref="O301:O332" si="46">SUM(M301:N301)</f>
        <v>23</v>
      </c>
      <c r="P301" s="90"/>
      <c r="Q301" s="90">
        <f t="shared" ref="Q301:Q332" si="47">SUM(O301:P301)</f>
        <v>23</v>
      </c>
      <c r="R301" s="90"/>
      <c r="S301" s="90">
        <f t="shared" ref="S301:S332" si="48">SUM(Q301:R301)</f>
        <v>23</v>
      </c>
      <c r="T301" s="90"/>
      <c r="U301" s="90">
        <f t="shared" ref="U301:U332" si="49">SUM(S301:T301)</f>
        <v>23</v>
      </c>
      <c r="V301" s="90"/>
      <c r="W301" s="90">
        <f t="shared" ref="W301:W332" si="50">SUM(U301:V301)</f>
        <v>23</v>
      </c>
      <c r="X301" s="90"/>
      <c r="Y301" s="90">
        <f t="shared" ref="Y301:Y332" si="51">SUM(W301:X301)</f>
        <v>23</v>
      </c>
      <c r="Z301" s="90"/>
      <c r="AA301" s="90">
        <f t="shared" ref="AA301:AA332" si="52">SUM(Y301:Z301)</f>
        <v>23</v>
      </c>
      <c r="AB301" s="90"/>
      <c r="AC301" s="90">
        <f t="shared" ref="AC301:AC332" si="53">SUM(AA301:AB301)</f>
        <v>23</v>
      </c>
      <c r="AD301" s="90"/>
      <c r="AE301" s="90">
        <f t="shared" ref="AE301:AE332" si="54">SUM(AC301:AD301)</f>
        <v>23</v>
      </c>
      <c r="AF301" s="90"/>
      <c r="AG301" s="90">
        <f t="shared" ref="AG301:AG332" si="55">SUM(AE301:AF301)</f>
        <v>23</v>
      </c>
      <c r="AH301" s="90"/>
      <c r="AI301" s="90">
        <f t="shared" ref="AI301:AI332" si="56">SUM(AG301:AH301)</f>
        <v>23</v>
      </c>
      <c r="AJ301" s="90"/>
      <c r="AK301" s="90">
        <f t="shared" ref="AK301:AK332" si="57">SUM(AI301:AJ301)</f>
        <v>23</v>
      </c>
    </row>
    <row r="302" spans="1:37" x14ac:dyDescent="0.2">
      <c r="A302" s="87" t="s">
        <v>40</v>
      </c>
      <c r="B302" s="90" t="s">
        <v>819</v>
      </c>
      <c r="C302" s="94" t="s">
        <v>167</v>
      </c>
      <c r="D302" s="90" t="s">
        <v>2002</v>
      </c>
      <c r="E302" s="94" t="s">
        <v>480</v>
      </c>
      <c r="F302" s="90" t="s">
        <v>412</v>
      </c>
      <c r="G302" s="103" t="s">
        <v>2773</v>
      </c>
      <c r="H302" s="90" t="s">
        <v>1960</v>
      </c>
      <c r="I302" s="87" t="s">
        <v>1756</v>
      </c>
      <c r="J302" s="90" t="s">
        <v>105</v>
      </c>
      <c r="K302" s="83" t="s">
        <v>490</v>
      </c>
      <c r="L302" s="82" t="s">
        <v>2582</v>
      </c>
      <c r="M302" s="90">
        <v>26</v>
      </c>
      <c r="N302" s="90"/>
      <c r="O302" s="90">
        <f t="shared" si="46"/>
        <v>26</v>
      </c>
      <c r="P302" s="90"/>
      <c r="Q302" s="90">
        <f t="shared" si="47"/>
        <v>26</v>
      </c>
      <c r="R302" s="90"/>
      <c r="S302" s="90">
        <f t="shared" si="48"/>
        <v>26</v>
      </c>
      <c r="T302" s="90"/>
      <c r="U302" s="90">
        <f t="shared" si="49"/>
        <v>26</v>
      </c>
      <c r="V302" s="90"/>
      <c r="W302" s="90">
        <f t="shared" si="50"/>
        <v>26</v>
      </c>
      <c r="X302" s="90"/>
      <c r="Y302" s="90">
        <f t="shared" si="51"/>
        <v>26</v>
      </c>
      <c r="Z302" s="90"/>
      <c r="AA302" s="90">
        <f t="shared" si="52"/>
        <v>26</v>
      </c>
      <c r="AB302" s="90"/>
      <c r="AC302" s="90">
        <f t="shared" si="53"/>
        <v>26</v>
      </c>
      <c r="AD302" s="90"/>
      <c r="AE302" s="90">
        <f t="shared" si="54"/>
        <v>26</v>
      </c>
      <c r="AF302" s="90"/>
      <c r="AG302" s="90">
        <f t="shared" si="55"/>
        <v>26</v>
      </c>
      <c r="AH302" s="90"/>
      <c r="AI302" s="90">
        <f t="shared" si="56"/>
        <v>26</v>
      </c>
      <c r="AJ302" s="90"/>
      <c r="AK302" s="90">
        <f t="shared" si="57"/>
        <v>26</v>
      </c>
    </row>
    <row r="303" spans="1:37" x14ac:dyDescent="0.2">
      <c r="A303" s="87" t="s">
        <v>40</v>
      </c>
      <c r="B303" s="90" t="s">
        <v>819</v>
      </c>
      <c r="C303" s="94" t="s">
        <v>917</v>
      </c>
      <c r="D303" s="90" t="s">
        <v>2003</v>
      </c>
      <c r="E303" s="94" t="s">
        <v>390</v>
      </c>
      <c r="F303" s="90" t="s">
        <v>2225</v>
      </c>
      <c r="G303" s="103" t="s">
        <v>2073</v>
      </c>
      <c r="H303" s="90" t="s">
        <v>429</v>
      </c>
      <c r="I303" s="87" t="s">
        <v>1756</v>
      </c>
      <c r="J303" s="90" t="s">
        <v>105</v>
      </c>
      <c r="K303" s="83" t="s">
        <v>490</v>
      </c>
      <c r="L303" s="82" t="s">
        <v>2582</v>
      </c>
      <c r="M303" s="90">
        <v>3</v>
      </c>
      <c r="N303" s="90"/>
      <c r="O303" s="90">
        <f t="shared" si="46"/>
        <v>3</v>
      </c>
      <c r="P303" s="90"/>
      <c r="Q303" s="90">
        <f t="shared" si="47"/>
        <v>3</v>
      </c>
      <c r="R303" s="90"/>
      <c r="S303" s="90">
        <f t="shared" si="48"/>
        <v>3</v>
      </c>
      <c r="T303" s="90"/>
      <c r="U303" s="90">
        <f t="shared" si="49"/>
        <v>3</v>
      </c>
      <c r="V303" s="90"/>
      <c r="W303" s="90">
        <f t="shared" si="50"/>
        <v>3</v>
      </c>
      <c r="X303" s="90"/>
      <c r="Y303" s="90">
        <f t="shared" si="51"/>
        <v>3</v>
      </c>
      <c r="Z303" s="90"/>
      <c r="AA303" s="90">
        <f t="shared" si="52"/>
        <v>3</v>
      </c>
      <c r="AB303" s="90"/>
      <c r="AC303" s="90">
        <f t="shared" si="53"/>
        <v>3</v>
      </c>
      <c r="AD303" s="90"/>
      <c r="AE303" s="90">
        <f t="shared" si="54"/>
        <v>3</v>
      </c>
      <c r="AF303" s="90"/>
      <c r="AG303" s="90">
        <f t="shared" si="55"/>
        <v>3</v>
      </c>
      <c r="AH303" s="90"/>
      <c r="AI303" s="90">
        <f t="shared" si="56"/>
        <v>3</v>
      </c>
      <c r="AJ303" s="90"/>
      <c r="AK303" s="90">
        <f t="shared" si="57"/>
        <v>3</v>
      </c>
    </row>
    <row r="304" spans="1:37" x14ac:dyDescent="0.2">
      <c r="A304" s="87" t="s">
        <v>40</v>
      </c>
      <c r="B304" s="90" t="s">
        <v>819</v>
      </c>
      <c r="C304" s="94" t="s">
        <v>466</v>
      </c>
      <c r="D304" s="90" t="s">
        <v>1489</v>
      </c>
      <c r="E304" s="94" t="s">
        <v>390</v>
      </c>
      <c r="F304" s="90" t="s">
        <v>2225</v>
      </c>
      <c r="G304" s="103" t="s">
        <v>723</v>
      </c>
      <c r="H304" s="90" t="s">
        <v>1903</v>
      </c>
      <c r="I304" s="87" t="s">
        <v>1756</v>
      </c>
      <c r="J304" s="90" t="s">
        <v>105</v>
      </c>
      <c r="K304" s="83" t="s">
        <v>490</v>
      </c>
      <c r="L304" s="82" t="s">
        <v>2582</v>
      </c>
      <c r="M304" s="90">
        <v>28</v>
      </c>
      <c r="N304" s="90"/>
      <c r="O304" s="90">
        <f t="shared" si="46"/>
        <v>28</v>
      </c>
      <c r="P304" s="90">
        <v>-1</v>
      </c>
      <c r="Q304" s="90">
        <f t="shared" si="47"/>
        <v>27</v>
      </c>
      <c r="R304" s="90"/>
      <c r="S304" s="90">
        <f t="shared" si="48"/>
        <v>27</v>
      </c>
      <c r="T304" s="90"/>
      <c r="U304" s="90">
        <f t="shared" si="49"/>
        <v>27</v>
      </c>
      <c r="V304" s="90"/>
      <c r="W304" s="90">
        <f t="shared" si="50"/>
        <v>27</v>
      </c>
      <c r="X304" s="90"/>
      <c r="Y304" s="90">
        <f t="shared" si="51"/>
        <v>27</v>
      </c>
      <c r="Z304" s="90"/>
      <c r="AA304" s="90">
        <f t="shared" si="52"/>
        <v>27</v>
      </c>
      <c r="AB304" s="90"/>
      <c r="AC304" s="90">
        <f t="shared" si="53"/>
        <v>27</v>
      </c>
      <c r="AD304" s="90"/>
      <c r="AE304" s="90">
        <f t="shared" si="54"/>
        <v>27</v>
      </c>
      <c r="AF304" s="90"/>
      <c r="AG304" s="90">
        <f t="shared" si="55"/>
        <v>27</v>
      </c>
      <c r="AH304" s="90"/>
      <c r="AI304" s="90">
        <f t="shared" si="56"/>
        <v>27</v>
      </c>
      <c r="AJ304" s="90"/>
      <c r="AK304" s="90">
        <f t="shared" si="57"/>
        <v>27</v>
      </c>
    </row>
    <row r="305" spans="1:37" x14ac:dyDescent="0.2">
      <c r="A305" s="87" t="s">
        <v>40</v>
      </c>
      <c r="B305" s="90" t="s">
        <v>819</v>
      </c>
      <c r="C305" s="94" t="s">
        <v>194</v>
      </c>
      <c r="D305" s="90" t="s">
        <v>1481</v>
      </c>
      <c r="E305" s="94" t="s">
        <v>480</v>
      </c>
      <c r="F305" s="90" t="s">
        <v>412</v>
      </c>
      <c r="G305" s="103" t="s">
        <v>2808</v>
      </c>
      <c r="H305" s="90" t="s">
        <v>951</v>
      </c>
      <c r="I305" s="87" t="s">
        <v>1756</v>
      </c>
      <c r="J305" s="90" t="s">
        <v>105</v>
      </c>
      <c r="K305" s="83" t="s">
        <v>490</v>
      </c>
      <c r="L305" s="82" t="s">
        <v>2582</v>
      </c>
      <c r="M305" s="90">
        <v>0</v>
      </c>
      <c r="N305" s="90"/>
      <c r="O305" s="90">
        <f t="shared" si="46"/>
        <v>0</v>
      </c>
      <c r="P305" s="90"/>
      <c r="Q305" s="90">
        <f t="shared" si="47"/>
        <v>0</v>
      </c>
      <c r="R305" s="90"/>
      <c r="S305" s="90">
        <f t="shared" si="48"/>
        <v>0</v>
      </c>
      <c r="T305" s="90"/>
      <c r="U305" s="90">
        <f t="shared" si="49"/>
        <v>0</v>
      </c>
      <c r="V305" s="90"/>
      <c r="W305" s="90">
        <f t="shared" si="50"/>
        <v>0</v>
      </c>
      <c r="X305" s="90"/>
      <c r="Y305" s="90">
        <f t="shared" si="51"/>
        <v>0</v>
      </c>
      <c r="Z305" s="90"/>
      <c r="AA305" s="90">
        <f t="shared" si="52"/>
        <v>0</v>
      </c>
      <c r="AB305" s="90"/>
      <c r="AC305" s="90">
        <f t="shared" si="53"/>
        <v>0</v>
      </c>
      <c r="AD305" s="90"/>
      <c r="AE305" s="90">
        <f t="shared" si="54"/>
        <v>0</v>
      </c>
      <c r="AF305" s="90"/>
      <c r="AG305" s="90">
        <f t="shared" si="55"/>
        <v>0</v>
      </c>
      <c r="AH305" s="90"/>
      <c r="AI305" s="90">
        <f t="shared" si="56"/>
        <v>0</v>
      </c>
      <c r="AJ305" s="90"/>
      <c r="AK305" s="90">
        <f t="shared" si="57"/>
        <v>0</v>
      </c>
    </row>
    <row r="306" spans="1:37" x14ac:dyDescent="0.2">
      <c r="A306" s="87" t="s">
        <v>40</v>
      </c>
      <c r="B306" s="90" t="s">
        <v>819</v>
      </c>
      <c r="C306" s="94" t="s">
        <v>580</v>
      </c>
      <c r="D306" s="90" t="s">
        <v>2004</v>
      </c>
      <c r="E306" s="94" t="s">
        <v>390</v>
      </c>
      <c r="F306" s="90" t="s">
        <v>2225</v>
      </c>
      <c r="G306" s="103" t="s">
        <v>2809</v>
      </c>
      <c r="H306" s="90" t="s">
        <v>240</v>
      </c>
      <c r="I306" s="87" t="s">
        <v>1759</v>
      </c>
      <c r="J306" s="90" t="s">
        <v>1058</v>
      </c>
      <c r="K306" s="83" t="s">
        <v>2611</v>
      </c>
      <c r="L306" s="82" t="s">
        <v>2204</v>
      </c>
      <c r="M306" s="90">
        <v>0</v>
      </c>
      <c r="N306" s="90"/>
      <c r="O306" s="90">
        <f t="shared" si="46"/>
        <v>0</v>
      </c>
      <c r="P306" s="90"/>
      <c r="Q306" s="90">
        <f t="shared" si="47"/>
        <v>0</v>
      </c>
      <c r="R306" s="90"/>
      <c r="S306" s="90">
        <f t="shared" si="48"/>
        <v>0</v>
      </c>
      <c r="T306" s="90"/>
      <c r="U306" s="90">
        <f t="shared" si="49"/>
        <v>0</v>
      </c>
      <c r="V306" s="90"/>
      <c r="W306" s="90">
        <f t="shared" si="50"/>
        <v>0</v>
      </c>
      <c r="X306" s="90"/>
      <c r="Y306" s="90">
        <f t="shared" si="51"/>
        <v>0</v>
      </c>
      <c r="Z306" s="90"/>
      <c r="AA306" s="90">
        <f t="shared" si="52"/>
        <v>0</v>
      </c>
      <c r="AB306" s="90"/>
      <c r="AC306" s="90">
        <f t="shared" si="53"/>
        <v>0</v>
      </c>
      <c r="AD306" s="90"/>
      <c r="AE306" s="90">
        <f t="shared" si="54"/>
        <v>0</v>
      </c>
      <c r="AF306" s="90"/>
      <c r="AG306" s="90">
        <f t="shared" si="55"/>
        <v>0</v>
      </c>
      <c r="AH306" s="90"/>
      <c r="AI306" s="90">
        <f t="shared" si="56"/>
        <v>0</v>
      </c>
      <c r="AJ306" s="90"/>
      <c r="AK306" s="90">
        <f t="shared" si="57"/>
        <v>0</v>
      </c>
    </row>
    <row r="307" spans="1:37" x14ac:dyDescent="0.2">
      <c r="A307" s="87" t="s">
        <v>40</v>
      </c>
      <c r="B307" s="90" t="s">
        <v>819</v>
      </c>
      <c r="C307" s="94" t="s">
        <v>586</v>
      </c>
      <c r="D307" s="90" t="s">
        <v>2005</v>
      </c>
      <c r="E307" s="94" t="s">
        <v>390</v>
      </c>
      <c r="F307" s="90" t="s">
        <v>2225</v>
      </c>
      <c r="G307" s="103" t="s">
        <v>1918</v>
      </c>
      <c r="H307" s="90" t="s">
        <v>1874</v>
      </c>
      <c r="I307" s="87" t="s">
        <v>1759</v>
      </c>
      <c r="J307" s="90" t="s">
        <v>1058</v>
      </c>
      <c r="K307" s="83" t="s">
        <v>2611</v>
      </c>
      <c r="L307" s="82" t="s">
        <v>2204</v>
      </c>
      <c r="M307" s="90">
        <v>7</v>
      </c>
      <c r="N307" s="90"/>
      <c r="O307" s="90">
        <f t="shared" si="46"/>
        <v>7</v>
      </c>
      <c r="P307" s="90"/>
      <c r="Q307" s="90">
        <f t="shared" si="47"/>
        <v>7</v>
      </c>
      <c r="R307" s="90"/>
      <c r="S307" s="90">
        <f t="shared" si="48"/>
        <v>7</v>
      </c>
      <c r="T307" s="90"/>
      <c r="U307" s="90">
        <f t="shared" si="49"/>
        <v>7</v>
      </c>
      <c r="V307" s="90"/>
      <c r="W307" s="90">
        <f t="shared" si="50"/>
        <v>7</v>
      </c>
      <c r="X307" s="90"/>
      <c r="Y307" s="90">
        <f t="shared" si="51"/>
        <v>7</v>
      </c>
      <c r="Z307" s="90"/>
      <c r="AA307" s="90">
        <f t="shared" si="52"/>
        <v>7</v>
      </c>
      <c r="AB307" s="90"/>
      <c r="AC307" s="90">
        <f t="shared" si="53"/>
        <v>7</v>
      </c>
      <c r="AD307" s="90"/>
      <c r="AE307" s="90">
        <f t="shared" si="54"/>
        <v>7</v>
      </c>
      <c r="AF307" s="90"/>
      <c r="AG307" s="90">
        <f t="shared" si="55"/>
        <v>7</v>
      </c>
      <c r="AH307" s="90"/>
      <c r="AI307" s="90">
        <f t="shared" si="56"/>
        <v>7</v>
      </c>
      <c r="AJ307" s="90"/>
      <c r="AK307" s="90">
        <f t="shared" si="57"/>
        <v>7</v>
      </c>
    </row>
    <row r="308" spans="1:37" x14ac:dyDescent="0.2">
      <c r="A308" s="87" t="s">
        <v>40</v>
      </c>
      <c r="B308" s="90" t="s">
        <v>819</v>
      </c>
      <c r="C308" s="94" t="s">
        <v>926</v>
      </c>
      <c r="D308" s="90" t="s">
        <v>274</v>
      </c>
      <c r="E308" s="94" t="s">
        <v>390</v>
      </c>
      <c r="F308" s="90" t="s">
        <v>2225</v>
      </c>
      <c r="G308" s="103" t="s">
        <v>789</v>
      </c>
      <c r="H308" s="90" t="s">
        <v>914</v>
      </c>
      <c r="I308" s="87" t="s">
        <v>1759</v>
      </c>
      <c r="J308" s="90" t="s">
        <v>1058</v>
      </c>
      <c r="K308" s="83" t="s">
        <v>2611</v>
      </c>
      <c r="L308" s="82" t="s">
        <v>2204</v>
      </c>
      <c r="M308" s="90">
        <v>2</v>
      </c>
      <c r="N308" s="90"/>
      <c r="O308" s="90">
        <f t="shared" si="46"/>
        <v>2</v>
      </c>
      <c r="P308" s="90"/>
      <c r="Q308" s="90">
        <f t="shared" si="47"/>
        <v>2</v>
      </c>
      <c r="R308" s="90"/>
      <c r="S308" s="90">
        <f t="shared" si="48"/>
        <v>2</v>
      </c>
      <c r="T308" s="90"/>
      <c r="U308" s="90">
        <f t="shared" si="49"/>
        <v>2</v>
      </c>
      <c r="V308" s="90"/>
      <c r="W308" s="90">
        <f t="shared" si="50"/>
        <v>2</v>
      </c>
      <c r="X308" s="90"/>
      <c r="Y308" s="90">
        <f t="shared" si="51"/>
        <v>2</v>
      </c>
      <c r="Z308" s="90"/>
      <c r="AA308" s="90">
        <f t="shared" si="52"/>
        <v>2</v>
      </c>
      <c r="AB308" s="90"/>
      <c r="AC308" s="90">
        <f t="shared" si="53"/>
        <v>2</v>
      </c>
      <c r="AD308" s="90"/>
      <c r="AE308" s="90">
        <f t="shared" si="54"/>
        <v>2</v>
      </c>
      <c r="AF308" s="90"/>
      <c r="AG308" s="90">
        <f t="shared" si="55"/>
        <v>2</v>
      </c>
      <c r="AH308" s="90"/>
      <c r="AI308" s="90">
        <f t="shared" si="56"/>
        <v>2</v>
      </c>
      <c r="AJ308" s="90"/>
      <c r="AK308" s="90">
        <f t="shared" si="57"/>
        <v>2</v>
      </c>
    </row>
    <row r="309" spans="1:37" x14ac:dyDescent="0.2">
      <c r="A309" s="87" t="s">
        <v>40</v>
      </c>
      <c r="B309" s="90" t="s">
        <v>819</v>
      </c>
      <c r="C309" s="94" t="s">
        <v>926</v>
      </c>
      <c r="D309" s="90" t="s">
        <v>274</v>
      </c>
      <c r="E309" s="94" t="s">
        <v>480</v>
      </c>
      <c r="F309" s="90" t="s">
        <v>412</v>
      </c>
      <c r="G309" s="103" t="s">
        <v>451</v>
      </c>
      <c r="H309" s="90" t="s">
        <v>755</v>
      </c>
      <c r="I309" s="87" t="s">
        <v>1759</v>
      </c>
      <c r="J309" s="90" t="s">
        <v>1058</v>
      </c>
      <c r="K309" s="83" t="s">
        <v>2611</v>
      </c>
      <c r="L309" s="82" t="s">
        <v>2204</v>
      </c>
      <c r="M309" s="90">
        <v>3</v>
      </c>
      <c r="N309" s="90"/>
      <c r="O309" s="90">
        <f t="shared" si="46"/>
        <v>3</v>
      </c>
      <c r="P309" s="90"/>
      <c r="Q309" s="90">
        <f t="shared" si="47"/>
        <v>3</v>
      </c>
      <c r="R309" s="90"/>
      <c r="S309" s="90">
        <f t="shared" si="48"/>
        <v>3</v>
      </c>
      <c r="T309" s="90"/>
      <c r="U309" s="90">
        <f t="shared" si="49"/>
        <v>3</v>
      </c>
      <c r="V309" s="90"/>
      <c r="W309" s="90">
        <f t="shared" si="50"/>
        <v>3</v>
      </c>
      <c r="X309" s="90"/>
      <c r="Y309" s="90">
        <f t="shared" si="51"/>
        <v>3</v>
      </c>
      <c r="Z309" s="90"/>
      <c r="AA309" s="90">
        <f t="shared" si="52"/>
        <v>3</v>
      </c>
      <c r="AB309" s="90"/>
      <c r="AC309" s="90">
        <f t="shared" si="53"/>
        <v>3</v>
      </c>
      <c r="AD309" s="90"/>
      <c r="AE309" s="90">
        <f t="shared" si="54"/>
        <v>3</v>
      </c>
      <c r="AF309" s="90"/>
      <c r="AG309" s="90">
        <f t="shared" si="55"/>
        <v>3</v>
      </c>
      <c r="AH309" s="90"/>
      <c r="AI309" s="90">
        <f t="shared" si="56"/>
        <v>3</v>
      </c>
      <c r="AJ309" s="90"/>
      <c r="AK309" s="90">
        <f t="shared" si="57"/>
        <v>3</v>
      </c>
    </row>
    <row r="310" spans="1:37" x14ac:dyDescent="0.2">
      <c r="A310" s="87" t="s">
        <v>40</v>
      </c>
      <c r="B310" s="90" t="s">
        <v>819</v>
      </c>
      <c r="C310" s="94" t="s">
        <v>313</v>
      </c>
      <c r="D310" s="90" t="s">
        <v>982</v>
      </c>
      <c r="E310" s="94" t="s">
        <v>390</v>
      </c>
      <c r="F310" s="90" t="s">
        <v>2225</v>
      </c>
      <c r="G310" s="103" t="s">
        <v>2810</v>
      </c>
      <c r="H310" s="90" t="s">
        <v>3187</v>
      </c>
      <c r="I310" s="87" t="s">
        <v>1759</v>
      </c>
      <c r="J310" s="90" t="s">
        <v>1058</v>
      </c>
      <c r="K310" s="83" t="s">
        <v>2611</v>
      </c>
      <c r="L310" s="82" t="s">
        <v>2204</v>
      </c>
      <c r="M310" s="90">
        <v>2</v>
      </c>
      <c r="N310" s="90"/>
      <c r="O310" s="90">
        <f t="shared" si="46"/>
        <v>2</v>
      </c>
      <c r="P310" s="90"/>
      <c r="Q310" s="90">
        <f t="shared" si="47"/>
        <v>2</v>
      </c>
      <c r="R310" s="90"/>
      <c r="S310" s="90">
        <f t="shared" si="48"/>
        <v>2</v>
      </c>
      <c r="T310" s="90"/>
      <c r="U310" s="90">
        <f t="shared" si="49"/>
        <v>2</v>
      </c>
      <c r="V310" s="90"/>
      <c r="W310" s="90">
        <f t="shared" si="50"/>
        <v>2</v>
      </c>
      <c r="X310" s="90"/>
      <c r="Y310" s="90">
        <f t="shared" si="51"/>
        <v>2</v>
      </c>
      <c r="Z310" s="90"/>
      <c r="AA310" s="90">
        <f t="shared" si="52"/>
        <v>2</v>
      </c>
      <c r="AB310" s="90"/>
      <c r="AC310" s="90">
        <f t="shared" si="53"/>
        <v>2</v>
      </c>
      <c r="AD310" s="90"/>
      <c r="AE310" s="90">
        <f t="shared" si="54"/>
        <v>2</v>
      </c>
      <c r="AF310" s="90"/>
      <c r="AG310" s="90">
        <f t="shared" si="55"/>
        <v>2</v>
      </c>
      <c r="AH310" s="90"/>
      <c r="AI310" s="90">
        <f t="shared" si="56"/>
        <v>2</v>
      </c>
      <c r="AJ310" s="90"/>
      <c r="AK310" s="90">
        <f t="shared" si="57"/>
        <v>2</v>
      </c>
    </row>
    <row r="311" spans="1:37" x14ac:dyDescent="0.2">
      <c r="A311" s="87" t="s">
        <v>40</v>
      </c>
      <c r="B311" s="90" t="s">
        <v>819</v>
      </c>
      <c r="C311" s="94" t="s">
        <v>313</v>
      </c>
      <c r="D311" s="90" t="s">
        <v>982</v>
      </c>
      <c r="E311" s="94" t="s">
        <v>480</v>
      </c>
      <c r="F311" s="90" t="s">
        <v>412</v>
      </c>
      <c r="G311" s="103" t="s">
        <v>1023</v>
      </c>
      <c r="H311" s="90" t="s">
        <v>2359</v>
      </c>
      <c r="I311" s="87" t="s">
        <v>1759</v>
      </c>
      <c r="J311" s="90" t="s">
        <v>1058</v>
      </c>
      <c r="K311" s="83" t="s">
        <v>2611</v>
      </c>
      <c r="L311" s="82" t="s">
        <v>2204</v>
      </c>
      <c r="M311" s="90">
        <v>6</v>
      </c>
      <c r="N311" s="90"/>
      <c r="O311" s="90">
        <f t="shared" si="46"/>
        <v>6</v>
      </c>
      <c r="P311" s="90"/>
      <c r="Q311" s="90">
        <f t="shared" si="47"/>
        <v>6</v>
      </c>
      <c r="R311" s="90"/>
      <c r="S311" s="90">
        <f t="shared" si="48"/>
        <v>6</v>
      </c>
      <c r="T311" s="90"/>
      <c r="U311" s="90">
        <f t="shared" si="49"/>
        <v>6</v>
      </c>
      <c r="V311" s="90"/>
      <c r="W311" s="90">
        <f t="shared" si="50"/>
        <v>6</v>
      </c>
      <c r="X311" s="90"/>
      <c r="Y311" s="90">
        <f t="shared" si="51"/>
        <v>6</v>
      </c>
      <c r="Z311" s="90"/>
      <c r="AA311" s="90">
        <f t="shared" si="52"/>
        <v>6</v>
      </c>
      <c r="AB311" s="90">
        <v>-1</v>
      </c>
      <c r="AC311" s="90">
        <f t="shared" si="53"/>
        <v>5</v>
      </c>
      <c r="AD311" s="90"/>
      <c r="AE311" s="90">
        <f t="shared" si="54"/>
        <v>5</v>
      </c>
      <c r="AF311" s="90"/>
      <c r="AG311" s="90">
        <f t="shared" si="55"/>
        <v>5</v>
      </c>
      <c r="AH311" s="90"/>
      <c r="AI311" s="90">
        <f t="shared" si="56"/>
        <v>5</v>
      </c>
      <c r="AJ311" s="90"/>
      <c r="AK311" s="90">
        <f t="shared" si="57"/>
        <v>5</v>
      </c>
    </row>
    <row r="312" spans="1:37" x14ac:dyDescent="0.2">
      <c r="A312" s="87" t="s">
        <v>40</v>
      </c>
      <c r="B312" s="90" t="s">
        <v>819</v>
      </c>
      <c r="C312" s="94" t="s">
        <v>597</v>
      </c>
      <c r="D312" s="90" t="s">
        <v>2006</v>
      </c>
      <c r="E312" s="94" t="s">
        <v>390</v>
      </c>
      <c r="F312" s="90" t="s">
        <v>2225</v>
      </c>
      <c r="G312" s="103" t="s">
        <v>2362</v>
      </c>
      <c r="H312" s="90" t="s">
        <v>3139</v>
      </c>
      <c r="I312" s="87" t="s">
        <v>1759</v>
      </c>
      <c r="J312" s="90" t="s">
        <v>1058</v>
      </c>
      <c r="K312" s="83" t="s">
        <v>2611</v>
      </c>
      <c r="L312" s="82" t="s">
        <v>2204</v>
      </c>
      <c r="M312" s="90">
        <v>0</v>
      </c>
      <c r="N312" s="90"/>
      <c r="O312" s="90">
        <f t="shared" si="46"/>
        <v>0</v>
      </c>
      <c r="P312" s="90"/>
      <c r="Q312" s="90">
        <f t="shared" si="47"/>
        <v>0</v>
      </c>
      <c r="R312" s="90"/>
      <c r="S312" s="90">
        <f t="shared" si="48"/>
        <v>0</v>
      </c>
      <c r="T312" s="90"/>
      <c r="U312" s="90">
        <f t="shared" si="49"/>
        <v>0</v>
      </c>
      <c r="V312" s="90"/>
      <c r="W312" s="90">
        <f t="shared" si="50"/>
        <v>0</v>
      </c>
      <c r="X312" s="90"/>
      <c r="Y312" s="90">
        <f t="shared" si="51"/>
        <v>0</v>
      </c>
      <c r="Z312" s="90"/>
      <c r="AA312" s="90">
        <f t="shared" si="52"/>
        <v>0</v>
      </c>
      <c r="AB312" s="90"/>
      <c r="AC312" s="90">
        <f t="shared" si="53"/>
        <v>0</v>
      </c>
      <c r="AD312" s="90"/>
      <c r="AE312" s="90">
        <f t="shared" si="54"/>
        <v>0</v>
      </c>
      <c r="AF312" s="90"/>
      <c r="AG312" s="90">
        <f t="shared" si="55"/>
        <v>0</v>
      </c>
      <c r="AH312" s="90"/>
      <c r="AI312" s="90">
        <f t="shared" si="56"/>
        <v>0</v>
      </c>
      <c r="AJ312" s="90"/>
      <c r="AK312" s="90">
        <f t="shared" si="57"/>
        <v>0</v>
      </c>
    </row>
    <row r="313" spans="1:37" x14ac:dyDescent="0.2">
      <c r="A313" s="87" t="s">
        <v>40</v>
      </c>
      <c r="B313" s="90" t="s">
        <v>819</v>
      </c>
      <c r="C313" s="94" t="s">
        <v>597</v>
      </c>
      <c r="D313" s="90" t="s">
        <v>2006</v>
      </c>
      <c r="E313" s="94" t="s">
        <v>363</v>
      </c>
      <c r="F313" s="90" t="s">
        <v>1258</v>
      </c>
      <c r="G313" s="103" t="s">
        <v>983</v>
      </c>
      <c r="H313" s="90" t="s">
        <v>2360</v>
      </c>
      <c r="I313" s="87" t="s">
        <v>1759</v>
      </c>
      <c r="J313" s="90" t="s">
        <v>1058</v>
      </c>
      <c r="K313" s="83" t="s">
        <v>2611</v>
      </c>
      <c r="L313" s="82" t="s">
        <v>2204</v>
      </c>
      <c r="M313" s="90">
        <v>11</v>
      </c>
      <c r="N313" s="90"/>
      <c r="O313" s="90">
        <f t="shared" si="46"/>
        <v>11</v>
      </c>
      <c r="P313" s="90"/>
      <c r="Q313" s="90">
        <f t="shared" si="47"/>
        <v>11</v>
      </c>
      <c r="R313" s="90"/>
      <c r="S313" s="90">
        <f t="shared" si="48"/>
        <v>11</v>
      </c>
      <c r="T313" s="90"/>
      <c r="U313" s="90">
        <f t="shared" si="49"/>
        <v>11</v>
      </c>
      <c r="V313" s="90"/>
      <c r="W313" s="90">
        <f t="shared" si="50"/>
        <v>11</v>
      </c>
      <c r="X313" s="90"/>
      <c r="Y313" s="90">
        <f t="shared" si="51"/>
        <v>11</v>
      </c>
      <c r="Z313" s="90"/>
      <c r="AA313" s="90">
        <f t="shared" si="52"/>
        <v>11</v>
      </c>
      <c r="AB313" s="90"/>
      <c r="AC313" s="90">
        <f t="shared" si="53"/>
        <v>11</v>
      </c>
      <c r="AD313" s="90"/>
      <c r="AE313" s="90">
        <f t="shared" si="54"/>
        <v>11</v>
      </c>
      <c r="AF313" s="90"/>
      <c r="AG313" s="90">
        <f t="shared" si="55"/>
        <v>11</v>
      </c>
      <c r="AH313" s="90"/>
      <c r="AI313" s="90">
        <f t="shared" si="56"/>
        <v>11</v>
      </c>
      <c r="AJ313" s="90"/>
      <c r="AK313" s="90">
        <f t="shared" si="57"/>
        <v>11</v>
      </c>
    </row>
    <row r="314" spans="1:37" x14ac:dyDescent="0.2">
      <c r="A314" s="87" t="s">
        <v>40</v>
      </c>
      <c r="B314" s="90" t="s">
        <v>819</v>
      </c>
      <c r="C314" s="94" t="s">
        <v>597</v>
      </c>
      <c r="D314" s="90" t="s">
        <v>2006</v>
      </c>
      <c r="E314" s="94" t="s">
        <v>480</v>
      </c>
      <c r="F314" s="90" t="s">
        <v>412</v>
      </c>
      <c r="G314" s="103" t="s">
        <v>2372</v>
      </c>
      <c r="H314" s="90" t="s">
        <v>188</v>
      </c>
      <c r="I314" s="87" t="s">
        <v>1759</v>
      </c>
      <c r="J314" s="90" t="s">
        <v>1058</v>
      </c>
      <c r="K314" s="83" t="s">
        <v>2611</v>
      </c>
      <c r="L314" s="82" t="s">
        <v>2204</v>
      </c>
      <c r="M314" s="90">
        <v>18</v>
      </c>
      <c r="N314" s="90"/>
      <c r="O314" s="90">
        <f t="shared" si="46"/>
        <v>18</v>
      </c>
      <c r="P314" s="90"/>
      <c r="Q314" s="90">
        <f t="shared" si="47"/>
        <v>18</v>
      </c>
      <c r="R314" s="90">
        <v>-1</v>
      </c>
      <c r="S314" s="90">
        <f t="shared" si="48"/>
        <v>17</v>
      </c>
      <c r="T314" s="90"/>
      <c r="U314" s="90">
        <f t="shared" si="49"/>
        <v>17</v>
      </c>
      <c r="V314" s="90"/>
      <c r="W314" s="90">
        <f t="shared" si="50"/>
        <v>17</v>
      </c>
      <c r="X314" s="90"/>
      <c r="Y314" s="90">
        <f t="shared" si="51"/>
        <v>17</v>
      </c>
      <c r="Z314" s="90">
        <v>-1</v>
      </c>
      <c r="AA314" s="90">
        <f t="shared" si="52"/>
        <v>16</v>
      </c>
      <c r="AB314" s="90"/>
      <c r="AC314" s="90">
        <f t="shared" si="53"/>
        <v>16</v>
      </c>
      <c r="AD314" s="90"/>
      <c r="AE314" s="90">
        <f t="shared" si="54"/>
        <v>16</v>
      </c>
      <c r="AF314" s="90"/>
      <c r="AG314" s="90">
        <f t="shared" si="55"/>
        <v>16</v>
      </c>
      <c r="AH314" s="90"/>
      <c r="AI314" s="90">
        <f t="shared" si="56"/>
        <v>16</v>
      </c>
      <c r="AJ314" s="90"/>
      <c r="AK314" s="90">
        <f t="shared" si="57"/>
        <v>16</v>
      </c>
    </row>
    <row r="315" spans="1:37" x14ac:dyDescent="0.2">
      <c r="A315" s="87" t="s">
        <v>40</v>
      </c>
      <c r="B315" s="90" t="s">
        <v>819</v>
      </c>
      <c r="C315" s="94" t="s">
        <v>161</v>
      </c>
      <c r="D315" s="90" t="s">
        <v>2007</v>
      </c>
      <c r="E315" s="94" t="s">
        <v>604</v>
      </c>
      <c r="F315" s="90" t="s">
        <v>1000</v>
      </c>
      <c r="G315" s="103" t="s">
        <v>2811</v>
      </c>
      <c r="H315" s="90" t="s">
        <v>778</v>
      </c>
      <c r="I315" s="87" t="s">
        <v>1759</v>
      </c>
      <c r="J315" s="90" t="s">
        <v>1058</v>
      </c>
      <c r="K315" s="83" t="s">
        <v>2611</v>
      </c>
      <c r="L315" s="82" t="s">
        <v>2586</v>
      </c>
      <c r="M315" s="90">
        <v>13</v>
      </c>
      <c r="N315" s="90"/>
      <c r="O315" s="90">
        <f t="shared" si="46"/>
        <v>13</v>
      </c>
      <c r="P315" s="90"/>
      <c r="Q315" s="90">
        <f t="shared" si="47"/>
        <v>13</v>
      </c>
      <c r="R315" s="90"/>
      <c r="S315" s="90">
        <f t="shared" si="48"/>
        <v>13</v>
      </c>
      <c r="T315" s="90"/>
      <c r="U315" s="90">
        <f t="shared" si="49"/>
        <v>13</v>
      </c>
      <c r="V315" s="90"/>
      <c r="W315" s="90">
        <f t="shared" si="50"/>
        <v>13</v>
      </c>
      <c r="X315" s="90"/>
      <c r="Y315" s="90">
        <f t="shared" si="51"/>
        <v>13</v>
      </c>
      <c r="Z315" s="90"/>
      <c r="AA315" s="90">
        <f t="shared" si="52"/>
        <v>13</v>
      </c>
      <c r="AB315" s="90"/>
      <c r="AC315" s="90">
        <f t="shared" si="53"/>
        <v>13</v>
      </c>
      <c r="AD315" s="90"/>
      <c r="AE315" s="90">
        <f t="shared" si="54"/>
        <v>13</v>
      </c>
      <c r="AF315" s="90"/>
      <c r="AG315" s="90">
        <f t="shared" si="55"/>
        <v>13</v>
      </c>
      <c r="AH315" s="90"/>
      <c r="AI315" s="90">
        <f t="shared" si="56"/>
        <v>13</v>
      </c>
      <c r="AJ315" s="90"/>
      <c r="AK315" s="90">
        <f t="shared" si="57"/>
        <v>13</v>
      </c>
    </row>
    <row r="316" spans="1:37" x14ac:dyDescent="0.2">
      <c r="A316" s="87" t="s">
        <v>40</v>
      </c>
      <c r="B316" s="90" t="s">
        <v>819</v>
      </c>
      <c r="C316" s="94" t="s">
        <v>937</v>
      </c>
      <c r="D316" s="90" t="s">
        <v>2008</v>
      </c>
      <c r="E316" s="94" t="s">
        <v>604</v>
      </c>
      <c r="F316" s="90" t="s">
        <v>1000</v>
      </c>
      <c r="G316" s="103" t="s">
        <v>2812</v>
      </c>
      <c r="H316" s="90" t="s">
        <v>1147</v>
      </c>
      <c r="I316" s="87" t="s">
        <v>1756</v>
      </c>
      <c r="J316" s="90" t="s">
        <v>105</v>
      </c>
      <c r="K316" s="83" t="s">
        <v>490</v>
      </c>
      <c r="L316" s="82"/>
      <c r="M316" s="90">
        <v>1</v>
      </c>
      <c r="N316" s="90"/>
      <c r="O316" s="90">
        <f t="shared" si="46"/>
        <v>1</v>
      </c>
      <c r="P316" s="90"/>
      <c r="Q316" s="90">
        <f t="shared" si="47"/>
        <v>1</v>
      </c>
      <c r="R316" s="90"/>
      <c r="S316" s="90">
        <f t="shared" si="48"/>
        <v>1</v>
      </c>
      <c r="T316" s="90"/>
      <c r="U316" s="90">
        <f t="shared" si="49"/>
        <v>1</v>
      </c>
      <c r="V316" s="90"/>
      <c r="W316" s="90">
        <f t="shared" si="50"/>
        <v>1</v>
      </c>
      <c r="X316" s="90"/>
      <c r="Y316" s="90">
        <f t="shared" si="51"/>
        <v>1</v>
      </c>
      <c r="Z316" s="90"/>
      <c r="AA316" s="90">
        <f t="shared" si="52"/>
        <v>1</v>
      </c>
      <c r="AB316" s="90"/>
      <c r="AC316" s="90">
        <f t="shared" si="53"/>
        <v>1</v>
      </c>
      <c r="AD316" s="90"/>
      <c r="AE316" s="90">
        <f t="shared" si="54"/>
        <v>1</v>
      </c>
      <c r="AF316" s="90"/>
      <c r="AG316" s="90">
        <f t="shared" si="55"/>
        <v>1</v>
      </c>
      <c r="AH316" s="90"/>
      <c r="AI316" s="90">
        <f t="shared" si="56"/>
        <v>1</v>
      </c>
      <c r="AJ316" s="90"/>
      <c r="AK316" s="90">
        <f t="shared" si="57"/>
        <v>1</v>
      </c>
    </row>
    <row r="317" spans="1:37" x14ac:dyDescent="0.2">
      <c r="A317" s="87" t="s">
        <v>40</v>
      </c>
      <c r="B317" s="90" t="s">
        <v>819</v>
      </c>
      <c r="C317" s="94" t="s">
        <v>940</v>
      </c>
      <c r="D317" s="90" t="s">
        <v>2009</v>
      </c>
      <c r="E317" s="94" t="s">
        <v>604</v>
      </c>
      <c r="F317" s="90" t="s">
        <v>1000</v>
      </c>
      <c r="G317" s="103" t="s">
        <v>2813</v>
      </c>
      <c r="H317" s="90" t="s">
        <v>1199</v>
      </c>
      <c r="I317" s="87" t="s">
        <v>1759</v>
      </c>
      <c r="J317" s="90" t="s">
        <v>1058</v>
      </c>
      <c r="K317" s="83" t="s">
        <v>2611</v>
      </c>
      <c r="L317" s="82" t="s">
        <v>2586</v>
      </c>
      <c r="M317" s="90">
        <v>47</v>
      </c>
      <c r="N317" s="90"/>
      <c r="O317" s="90">
        <f t="shared" si="46"/>
        <v>47</v>
      </c>
      <c r="P317" s="90"/>
      <c r="Q317" s="90">
        <f t="shared" si="47"/>
        <v>47</v>
      </c>
      <c r="R317" s="90"/>
      <c r="S317" s="90">
        <f t="shared" si="48"/>
        <v>47</v>
      </c>
      <c r="T317" s="90"/>
      <c r="U317" s="90">
        <f t="shared" si="49"/>
        <v>47</v>
      </c>
      <c r="V317" s="90"/>
      <c r="W317" s="90">
        <f t="shared" si="50"/>
        <v>47</v>
      </c>
      <c r="X317" s="90"/>
      <c r="Y317" s="90">
        <f t="shared" si="51"/>
        <v>47</v>
      </c>
      <c r="Z317" s="90"/>
      <c r="AA317" s="90">
        <f t="shared" si="52"/>
        <v>47</v>
      </c>
      <c r="AB317" s="90"/>
      <c r="AC317" s="90">
        <f t="shared" si="53"/>
        <v>47</v>
      </c>
      <c r="AD317" s="90"/>
      <c r="AE317" s="90">
        <f t="shared" si="54"/>
        <v>47</v>
      </c>
      <c r="AF317" s="90"/>
      <c r="AG317" s="90">
        <f t="shared" si="55"/>
        <v>47</v>
      </c>
      <c r="AH317" s="90"/>
      <c r="AI317" s="90">
        <f t="shared" si="56"/>
        <v>47</v>
      </c>
      <c r="AJ317" s="90"/>
      <c r="AK317" s="90">
        <f t="shared" si="57"/>
        <v>47</v>
      </c>
    </row>
    <row r="318" spans="1:37" x14ac:dyDescent="0.2">
      <c r="A318" s="87" t="s">
        <v>40</v>
      </c>
      <c r="B318" s="90" t="s">
        <v>819</v>
      </c>
      <c r="C318" s="94" t="s">
        <v>945</v>
      </c>
      <c r="D318" s="90" t="s">
        <v>2010</v>
      </c>
      <c r="E318" s="94" t="s">
        <v>1297</v>
      </c>
      <c r="F318" s="90" t="s">
        <v>2226</v>
      </c>
      <c r="G318" s="103" t="s">
        <v>1224</v>
      </c>
      <c r="H318" s="90" t="s">
        <v>2363</v>
      </c>
      <c r="I318" s="87" t="s">
        <v>1759</v>
      </c>
      <c r="J318" s="90" t="s">
        <v>1058</v>
      </c>
      <c r="K318" s="83" t="s">
        <v>2611</v>
      </c>
      <c r="L318" s="82" t="s">
        <v>2586</v>
      </c>
      <c r="M318" s="90">
        <v>2</v>
      </c>
      <c r="N318" s="90"/>
      <c r="O318" s="90">
        <f t="shared" si="46"/>
        <v>2</v>
      </c>
      <c r="P318" s="90"/>
      <c r="Q318" s="90">
        <f t="shared" si="47"/>
        <v>2</v>
      </c>
      <c r="R318" s="90"/>
      <c r="S318" s="90">
        <f t="shared" si="48"/>
        <v>2</v>
      </c>
      <c r="T318" s="90"/>
      <c r="U318" s="90">
        <f t="shared" si="49"/>
        <v>2</v>
      </c>
      <c r="V318" s="90"/>
      <c r="W318" s="90">
        <f t="shared" si="50"/>
        <v>2</v>
      </c>
      <c r="X318" s="90"/>
      <c r="Y318" s="90">
        <f t="shared" si="51"/>
        <v>2</v>
      </c>
      <c r="Z318" s="90"/>
      <c r="AA318" s="90">
        <f t="shared" si="52"/>
        <v>2</v>
      </c>
      <c r="AB318" s="90"/>
      <c r="AC318" s="90">
        <f t="shared" si="53"/>
        <v>2</v>
      </c>
      <c r="AD318" s="90"/>
      <c r="AE318" s="90">
        <f t="shared" si="54"/>
        <v>2</v>
      </c>
      <c r="AF318" s="90"/>
      <c r="AG318" s="90">
        <f t="shared" si="55"/>
        <v>2</v>
      </c>
      <c r="AH318" s="90"/>
      <c r="AI318" s="90">
        <f t="shared" si="56"/>
        <v>2</v>
      </c>
      <c r="AJ318" s="90"/>
      <c r="AK318" s="90">
        <f t="shared" si="57"/>
        <v>2</v>
      </c>
    </row>
    <row r="319" spans="1:37" x14ac:dyDescent="0.2">
      <c r="A319" s="87" t="s">
        <v>40</v>
      </c>
      <c r="B319" s="90" t="s">
        <v>819</v>
      </c>
      <c r="C319" s="94" t="s">
        <v>945</v>
      </c>
      <c r="D319" s="90" t="s">
        <v>2010</v>
      </c>
      <c r="E319" s="87" t="s">
        <v>224</v>
      </c>
      <c r="F319" s="100" t="s">
        <v>2979</v>
      </c>
      <c r="G319" s="103" t="s">
        <v>3019</v>
      </c>
      <c r="H319" s="90" t="s">
        <v>2396</v>
      </c>
      <c r="I319" s="87" t="s">
        <v>1759</v>
      </c>
      <c r="J319" s="90" t="s">
        <v>1058</v>
      </c>
      <c r="K319" s="83" t="s">
        <v>2611</v>
      </c>
      <c r="L319" s="82" t="s">
        <v>2586</v>
      </c>
      <c r="M319" s="90">
        <v>6</v>
      </c>
      <c r="N319" s="90"/>
      <c r="O319" s="90">
        <f t="shared" si="46"/>
        <v>6</v>
      </c>
      <c r="P319" s="90"/>
      <c r="Q319" s="90">
        <f t="shared" si="47"/>
        <v>6</v>
      </c>
      <c r="R319" s="90"/>
      <c r="S319" s="90">
        <f t="shared" si="48"/>
        <v>6</v>
      </c>
      <c r="T319" s="90"/>
      <c r="U319" s="90">
        <f t="shared" si="49"/>
        <v>6</v>
      </c>
      <c r="V319" s="90">
        <v>1</v>
      </c>
      <c r="W319" s="90">
        <f t="shared" si="50"/>
        <v>7</v>
      </c>
      <c r="X319" s="90"/>
      <c r="Y319" s="90">
        <f t="shared" si="51"/>
        <v>7</v>
      </c>
      <c r="Z319" s="90"/>
      <c r="AA319" s="90">
        <f t="shared" si="52"/>
        <v>7</v>
      </c>
      <c r="AB319" s="90"/>
      <c r="AC319" s="90">
        <f t="shared" si="53"/>
        <v>7</v>
      </c>
      <c r="AD319" s="90"/>
      <c r="AE319" s="90">
        <f t="shared" si="54"/>
        <v>7</v>
      </c>
      <c r="AF319" s="90"/>
      <c r="AG319" s="90">
        <f t="shared" si="55"/>
        <v>7</v>
      </c>
      <c r="AH319" s="90"/>
      <c r="AI319" s="90">
        <f t="shared" si="56"/>
        <v>7</v>
      </c>
      <c r="AJ319" s="90"/>
      <c r="AK319" s="90">
        <f t="shared" si="57"/>
        <v>7</v>
      </c>
    </row>
    <row r="320" spans="1:37" x14ac:dyDescent="0.2">
      <c r="A320" s="87" t="s">
        <v>40</v>
      </c>
      <c r="B320" s="90" t="s">
        <v>819</v>
      </c>
      <c r="C320" s="94" t="s">
        <v>414</v>
      </c>
      <c r="D320" s="90" t="s">
        <v>1435</v>
      </c>
      <c r="E320" s="87" t="s">
        <v>390</v>
      </c>
      <c r="F320" s="90" t="s">
        <v>2225</v>
      </c>
      <c r="G320" s="103" t="s">
        <v>2409</v>
      </c>
      <c r="H320" s="90" t="s">
        <v>2365</v>
      </c>
      <c r="I320" s="87" t="s">
        <v>1759</v>
      </c>
      <c r="J320" s="90" t="s">
        <v>1058</v>
      </c>
      <c r="K320" s="83" t="s">
        <v>2611</v>
      </c>
      <c r="L320" s="82" t="s">
        <v>2204</v>
      </c>
      <c r="M320" s="90">
        <v>0</v>
      </c>
      <c r="N320" s="90"/>
      <c r="O320" s="90">
        <f t="shared" si="46"/>
        <v>0</v>
      </c>
      <c r="P320" s="90"/>
      <c r="Q320" s="90">
        <f t="shared" si="47"/>
        <v>0</v>
      </c>
      <c r="R320" s="90"/>
      <c r="S320" s="90">
        <f t="shared" si="48"/>
        <v>0</v>
      </c>
      <c r="T320" s="90"/>
      <c r="U320" s="90">
        <f t="shared" si="49"/>
        <v>0</v>
      </c>
      <c r="V320" s="90"/>
      <c r="W320" s="90">
        <f t="shared" si="50"/>
        <v>0</v>
      </c>
      <c r="X320" s="90"/>
      <c r="Y320" s="90">
        <f t="shared" si="51"/>
        <v>0</v>
      </c>
      <c r="Z320" s="90"/>
      <c r="AA320" s="90">
        <f t="shared" si="52"/>
        <v>0</v>
      </c>
      <c r="AB320" s="90"/>
      <c r="AC320" s="90">
        <f t="shared" si="53"/>
        <v>0</v>
      </c>
      <c r="AD320" s="90"/>
      <c r="AE320" s="90">
        <f t="shared" si="54"/>
        <v>0</v>
      </c>
      <c r="AF320" s="90"/>
      <c r="AG320" s="90">
        <f t="shared" si="55"/>
        <v>0</v>
      </c>
      <c r="AH320" s="90"/>
      <c r="AI320" s="90">
        <f t="shared" si="56"/>
        <v>0</v>
      </c>
      <c r="AJ320" s="90"/>
      <c r="AK320" s="90">
        <f t="shared" si="57"/>
        <v>0</v>
      </c>
    </row>
    <row r="321" spans="1:37" x14ac:dyDescent="0.2">
      <c r="A321" s="87" t="s">
        <v>40</v>
      </c>
      <c r="B321" s="90" t="s">
        <v>819</v>
      </c>
      <c r="C321" s="94" t="s">
        <v>952</v>
      </c>
      <c r="D321" s="90" t="s">
        <v>1098</v>
      </c>
      <c r="E321" s="94" t="s">
        <v>601</v>
      </c>
      <c r="F321" s="90" t="s">
        <v>2150</v>
      </c>
      <c r="G321" s="103" t="s">
        <v>2814</v>
      </c>
      <c r="H321" s="90" t="s">
        <v>2014</v>
      </c>
      <c r="I321" s="87" t="s">
        <v>1759</v>
      </c>
      <c r="J321" s="90" t="s">
        <v>1058</v>
      </c>
      <c r="K321" s="83" t="s">
        <v>2611</v>
      </c>
      <c r="L321" s="82" t="s">
        <v>864</v>
      </c>
      <c r="M321" s="90">
        <v>0</v>
      </c>
      <c r="N321" s="90"/>
      <c r="O321" s="90">
        <f t="shared" si="46"/>
        <v>0</v>
      </c>
      <c r="P321" s="90"/>
      <c r="Q321" s="90">
        <f t="shared" si="47"/>
        <v>0</v>
      </c>
      <c r="R321" s="90"/>
      <c r="S321" s="90">
        <f t="shared" si="48"/>
        <v>0</v>
      </c>
      <c r="T321" s="90"/>
      <c r="U321" s="90">
        <f t="shared" si="49"/>
        <v>0</v>
      </c>
      <c r="V321" s="90"/>
      <c r="W321" s="90">
        <f t="shared" si="50"/>
        <v>0</v>
      </c>
      <c r="X321" s="90"/>
      <c r="Y321" s="90">
        <f t="shared" si="51"/>
        <v>0</v>
      </c>
      <c r="Z321" s="90"/>
      <c r="AA321" s="90">
        <f t="shared" si="52"/>
        <v>0</v>
      </c>
      <c r="AB321" s="90"/>
      <c r="AC321" s="90">
        <f t="shared" si="53"/>
        <v>0</v>
      </c>
      <c r="AD321" s="90"/>
      <c r="AE321" s="90">
        <f t="shared" si="54"/>
        <v>0</v>
      </c>
      <c r="AF321" s="90"/>
      <c r="AG321" s="90">
        <f t="shared" si="55"/>
        <v>0</v>
      </c>
      <c r="AH321" s="90"/>
      <c r="AI321" s="90">
        <f t="shared" si="56"/>
        <v>0</v>
      </c>
      <c r="AJ321" s="90"/>
      <c r="AK321" s="90">
        <f t="shared" si="57"/>
        <v>0</v>
      </c>
    </row>
    <row r="322" spans="1:37" x14ac:dyDescent="0.2">
      <c r="A322" s="87" t="s">
        <v>40</v>
      </c>
      <c r="B322" s="90" t="s">
        <v>819</v>
      </c>
      <c r="C322" s="94" t="s">
        <v>207</v>
      </c>
      <c r="D322" s="90" t="s">
        <v>2013</v>
      </c>
      <c r="E322" s="94" t="s">
        <v>601</v>
      </c>
      <c r="F322" s="90" t="s">
        <v>2150</v>
      </c>
      <c r="G322" s="103" t="s">
        <v>2815</v>
      </c>
      <c r="H322" s="90" t="s">
        <v>2367</v>
      </c>
      <c r="I322" s="87" t="s">
        <v>1759</v>
      </c>
      <c r="J322" s="90" t="s">
        <v>1058</v>
      </c>
      <c r="K322" s="83" t="s">
        <v>2611</v>
      </c>
      <c r="L322" s="82" t="s">
        <v>864</v>
      </c>
      <c r="M322" s="90">
        <v>1</v>
      </c>
      <c r="N322" s="90"/>
      <c r="O322" s="90">
        <f t="shared" si="46"/>
        <v>1</v>
      </c>
      <c r="P322" s="90"/>
      <c r="Q322" s="90">
        <f t="shared" si="47"/>
        <v>1</v>
      </c>
      <c r="R322" s="90"/>
      <c r="S322" s="90">
        <f t="shared" si="48"/>
        <v>1</v>
      </c>
      <c r="T322" s="90"/>
      <c r="U322" s="90">
        <f t="shared" si="49"/>
        <v>1</v>
      </c>
      <c r="V322" s="90"/>
      <c r="W322" s="90">
        <f t="shared" si="50"/>
        <v>1</v>
      </c>
      <c r="X322" s="90"/>
      <c r="Y322" s="90">
        <f t="shared" si="51"/>
        <v>1</v>
      </c>
      <c r="Z322" s="90"/>
      <c r="AA322" s="90">
        <f t="shared" si="52"/>
        <v>1</v>
      </c>
      <c r="AB322" s="90"/>
      <c r="AC322" s="90">
        <f t="shared" si="53"/>
        <v>1</v>
      </c>
      <c r="AD322" s="90"/>
      <c r="AE322" s="90">
        <f t="shared" si="54"/>
        <v>1</v>
      </c>
      <c r="AF322" s="90"/>
      <c r="AG322" s="90">
        <f t="shared" si="55"/>
        <v>1</v>
      </c>
      <c r="AH322" s="90"/>
      <c r="AI322" s="90">
        <f t="shared" si="56"/>
        <v>1</v>
      </c>
      <c r="AJ322" s="90"/>
      <c r="AK322" s="90">
        <f t="shared" si="57"/>
        <v>1</v>
      </c>
    </row>
    <row r="323" spans="1:37" x14ac:dyDescent="0.2">
      <c r="A323" s="87" t="s">
        <v>40</v>
      </c>
      <c r="B323" s="90" t="s">
        <v>819</v>
      </c>
      <c r="C323" s="94" t="s">
        <v>953</v>
      </c>
      <c r="D323" s="90" t="s">
        <v>664</v>
      </c>
      <c r="E323" s="94" t="s">
        <v>601</v>
      </c>
      <c r="F323" s="90" t="s">
        <v>2150</v>
      </c>
      <c r="G323" s="103" t="s">
        <v>2816</v>
      </c>
      <c r="H323" s="90" t="s">
        <v>2369</v>
      </c>
      <c r="I323" s="87" t="s">
        <v>1759</v>
      </c>
      <c r="J323" s="90" t="s">
        <v>1058</v>
      </c>
      <c r="K323" s="83" t="s">
        <v>2611</v>
      </c>
      <c r="L323" s="82" t="s">
        <v>864</v>
      </c>
      <c r="M323" s="90">
        <v>3</v>
      </c>
      <c r="N323" s="90"/>
      <c r="O323" s="90">
        <f t="shared" si="46"/>
        <v>3</v>
      </c>
      <c r="P323" s="90"/>
      <c r="Q323" s="90">
        <f t="shared" si="47"/>
        <v>3</v>
      </c>
      <c r="R323" s="90"/>
      <c r="S323" s="90">
        <f t="shared" si="48"/>
        <v>3</v>
      </c>
      <c r="T323" s="90"/>
      <c r="U323" s="90">
        <f t="shared" si="49"/>
        <v>3</v>
      </c>
      <c r="V323" s="90"/>
      <c r="W323" s="90">
        <f t="shared" si="50"/>
        <v>3</v>
      </c>
      <c r="X323" s="90"/>
      <c r="Y323" s="90">
        <f t="shared" si="51"/>
        <v>3</v>
      </c>
      <c r="Z323" s="90"/>
      <c r="AA323" s="90">
        <f t="shared" si="52"/>
        <v>3</v>
      </c>
      <c r="AB323" s="90"/>
      <c r="AC323" s="90">
        <f t="shared" si="53"/>
        <v>3</v>
      </c>
      <c r="AD323" s="90"/>
      <c r="AE323" s="90">
        <f t="shared" si="54"/>
        <v>3</v>
      </c>
      <c r="AF323" s="90"/>
      <c r="AG323" s="90">
        <f t="shared" si="55"/>
        <v>3</v>
      </c>
      <c r="AH323" s="90"/>
      <c r="AI323" s="90">
        <f t="shared" si="56"/>
        <v>3</v>
      </c>
      <c r="AJ323" s="90"/>
      <c r="AK323" s="90">
        <f t="shared" si="57"/>
        <v>3</v>
      </c>
    </row>
    <row r="324" spans="1:37" x14ac:dyDescent="0.2">
      <c r="A324" s="87" t="s">
        <v>40</v>
      </c>
      <c r="B324" s="90" t="s">
        <v>819</v>
      </c>
      <c r="C324" s="94" t="s">
        <v>190</v>
      </c>
      <c r="D324" s="90" t="s">
        <v>824</v>
      </c>
      <c r="E324" s="94" t="s">
        <v>601</v>
      </c>
      <c r="F324" s="90" t="s">
        <v>2150</v>
      </c>
      <c r="G324" s="103" t="s">
        <v>1268</v>
      </c>
      <c r="H324" s="90" t="s">
        <v>745</v>
      </c>
      <c r="I324" s="87" t="s">
        <v>1759</v>
      </c>
      <c r="J324" s="90" t="s">
        <v>1058</v>
      </c>
      <c r="K324" s="83" t="s">
        <v>2611</v>
      </c>
      <c r="L324" s="82" t="s">
        <v>864</v>
      </c>
      <c r="M324" s="90">
        <v>44</v>
      </c>
      <c r="N324" s="90"/>
      <c r="O324" s="90">
        <f t="shared" si="46"/>
        <v>44</v>
      </c>
      <c r="P324" s="90"/>
      <c r="Q324" s="90">
        <f t="shared" si="47"/>
        <v>44</v>
      </c>
      <c r="R324" s="90"/>
      <c r="S324" s="90">
        <f t="shared" si="48"/>
        <v>44</v>
      </c>
      <c r="T324" s="90"/>
      <c r="U324" s="90">
        <f t="shared" si="49"/>
        <v>44</v>
      </c>
      <c r="V324" s="90"/>
      <c r="W324" s="90">
        <f t="shared" si="50"/>
        <v>44</v>
      </c>
      <c r="X324" s="90"/>
      <c r="Y324" s="90">
        <f t="shared" si="51"/>
        <v>44</v>
      </c>
      <c r="Z324" s="90"/>
      <c r="AA324" s="90">
        <f t="shared" si="52"/>
        <v>44</v>
      </c>
      <c r="AB324" s="90"/>
      <c r="AC324" s="90">
        <f t="shared" si="53"/>
        <v>44</v>
      </c>
      <c r="AD324" s="90"/>
      <c r="AE324" s="90">
        <f t="shared" si="54"/>
        <v>44</v>
      </c>
      <c r="AF324" s="90"/>
      <c r="AG324" s="90">
        <f t="shared" si="55"/>
        <v>44</v>
      </c>
      <c r="AH324" s="90"/>
      <c r="AI324" s="90">
        <f t="shared" si="56"/>
        <v>44</v>
      </c>
      <c r="AJ324" s="90"/>
      <c r="AK324" s="90">
        <f t="shared" si="57"/>
        <v>44</v>
      </c>
    </row>
    <row r="325" spans="1:37" x14ac:dyDescent="0.2">
      <c r="A325" s="87" t="s">
        <v>40</v>
      </c>
      <c r="B325" s="90" t="s">
        <v>819</v>
      </c>
      <c r="C325" s="94" t="s">
        <v>790</v>
      </c>
      <c r="D325" s="90" t="s">
        <v>415</v>
      </c>
      <c r="E325" s="94" t="s">
        <v>85</v>
      </c>
      <c r="F325" s="90" t="s">
        <v>2200</v>
      </c>
      <c r="G325" s="103" t="s">
        <v>1071</v>
      </c>
      <c r="H325" s="90" t="s">
        <v>2317</v>
      </c>
      <c r="I325" s="87" t="s">
        <v>834</v>
      </c>
      <c r="J325" s="90" t="s">
        <v>473</v>
      </c>
      <c r="K325" s="83" t="s">
        <v>2843</v>
      </c>
      <c r="L325" s="82"/>
      <c r="M325" s="90">
        <v>0</v>
      </c>
      <c r="N325" s="90"/>
      <c r="O325" s="90">
        <f t="shared" si="46"/>
        <v>0</v>
      </c>
      <c r="P325" s="90"/>
      <c r="Q325" s="90">
        <f t="shared" si="47"/>
        <v>0</v>
      </c>
      <c r="R325" s="90"/>
      <c r="S325" s="90">
        <f t="shared" si="48"/>
        <v>0</v>
      </c>
      <c r="T325" s="90"/>
      <c r="U325" s="90">
        <f t="shared" si="49"/>
        <v>0</v>
      </c>
      <c r="V325" s="90"/>
      <c r="W325" s="90">
        <f t="shared" si="50"/>
        <v>0</v>
      </c>
      <c r="X325" s="90"/>
      <c r="Y325" s="90">
        <f t="shared" si="51"/>
        <v>0</v>
      </c>
      <c r="Z325" s="90"/>
      <c r="AA325" s="90">
        <f t="shared" si="52"/>
        <v>0</v>
      </c>
      <c r="AB325" s="90"/>
      <c r="AC325" s="90">
        <f t="shared" si="53"/>
        <v>0</v>
      </c>
      <c r="AD325" s="90"/>
      <c r="AE325" s="90">
        <f t="shared" si="54"/>
        <v>0</v>
      </c>
      <c r="AF325" s="90"/>
      <c r="AG325" s="90">
        <f t="shared" si="55"/>
        <v>0</v>
      </c>
      <c r="AH325" s="90"/>
      <c r="AI325" s="90">
        <f t="shared" si="56"/>
        <v>0</v>
      </c>
      <c r="AJ325" s="90"/>
      <c r="AK325" s="90">
        <f t="shared" si="57"/>
        <v>0</v>
      </c>
    </row>
    <row r="326" spans="1:37" x14ac:dyDescent="0.2">
      <c r="A326" s="87" t="s">
        <v>40</v>
      </c>
      <c r="B326" s="90" t="s">
        <v>819</v>
      </c>
      <c r="C326" s="94" t="s">
        <v>632</v>
      </c>
      <c r="D326" s="90" t="s">
        <v>700</v>
      </c>
      <c r="E326" s="94" t="s">
        <v>764</v>
      </c>
      <c r="F326" s="90" t="s">
        <v>1008</v>
      </c>
      <c r="G326" s="103" t="s">
        <v>2817</v>
      </c>
      <c r="H326" s="90" t="s">
        <v>2371</v>
      </c>
      <c r="I326" s="87" t="s">
        <v>1759</v>
      </c>
      <c r="J326" s="90" t="s">
        <v>1058</v>
      </c>
      <c r="K326" s="83" t="s">
        <v>2611</v>
      </c>
      <c r="L326" s="82"/>
      <c r="M326" s="90">
        <v>0</v>
      </c>
      <c r="N326" s="90"/>
      <c r="O326" s="90">
        <f t="shared" si="46"/>
        <v>0</v>
      </c>
      <c r="P326" s="90"/>
      <c r="Q326" s="90">
        <f t="shared" si="47"/>
        <v>0</v>
      </c>
      <c r="R326" s="90"/>
      <c r="S326" s="90">
        <f t="shared" si="48"/>
        <v>0</v>
      </c>
      <c r="T326" s="90"/>
      <c r="U326" s="90">
        <f t="shared" si="49"/>
        <v>0</v>
      </c>
      <c r="V326" s="90"/>
      <c r="W326" s="90">
        <f t="shared" si="50"/>
        <v>0</v>
      </c>
      <c r="X326" s="90"/>
      <c r="Y326" s="90">
        <f t="shared" si="51"/>
        <v>0</v>
      </c>
      <c r="Z326" s="90"/>
      <c r="AA326" s="90">
        <f t="shared" si="52"/>
        <v>0</v>
      </c>
      <c r="AB326" s="90"/>
      <c r="AC326" s="90">
        <f t="shared" si="53"/>
        <v>0</v>
      </c>
      <c r="AD326" s="90"/>
      <c r="AE326" s="90">
        <f t="shared" si="54"/>
        <v>0</v>
      </c>
      <c r="AF326" s="90"/>
      <c r="AG326" s="90">
        <f t="shared" si="55"/>
        <v>0</v>
      </c>
      <c r="AH326" s="90"/>
      <c r="AI326" s="90">
        <f t="shared" si="56"/>
        <v>0</v>
      </c>
      <c r="AJ326" s="90"/>
      <c r="AK326" s="90">
        <f t="shared" si="57"/>
        <v>0</v>
      </c>
    </row>
    <row r="327" spans="1:37" x14ac:dyDescent="0.2">
      <c r="A327" s="87" t="s">
        <v>40</v>
      </c>
      <c r="B327" s="90" t="s">
        <v>819</v>
      </c>
      <c r="C327" s="94" t="s">
        <v>962</v>
      </c>
      <c r="D327" s="90" t="s">
        <v>2015</v>
      </c>
      <c r="E327" s="94" t="s">
        <v>480</v>
      </c>
      <c r="F327" s="90" t="s">
        <v>412</v>
      </c>
      <c r="G327" s="103" t="s">
        <v>2818</v>
      </c>
      <c r="H327" s="90" t="s">
        <v>2315</v>
      </c>
      <c r="I327" s="87" t="s">
        <v>1756</v>
      </c>
      <c r="J327" s="90" t="s">
        <v>105</v>
      </c>
      <c r="K327" s="83" t="s">
        <v>490</v>
      </c>
      <c r="L327" s="82"/>
      <c r="M327" s="90">
        <v>3</v>
      </c>
      <c r="N327" s="90"/>
      <c r="O327" s="90">
        <f t="shared" si="46"/>
        <v>3</v>
      </c>
      <c r="P327" s="90"/>
      <c r="Q327" s="90">
        <f t="shared" si="47"/>
        <v>3</v>
      </c>
      <c r="R327" s="90"/>
      <c r="S327" s="90">
        <f t="shared" si="48"/>
        <v>3</v>
      </c>
      <c r="T327" s="90"/>
      <c r="U327" s="90">
        <f t="shared" si="49"/>
        <v>3</v>
      </c>
      <c r="V327" s="90"/>
      <c r="W327" s="90">
        <f t="shared" si="50"/>
        <v>3</v>
      </c>
      <c r="X327" s="90"/>
      <c r="Y327" s="90">
        <f t="shared" si="51"/>
        <v>3</v>
      </c>
      <c r="Z327" s="90"/>
      <c r="AA327" s="90">
        <f t="shared" si="52"/>
        <v>3</v>
      </c>
      <c r="AB327" s="90"/>
      <c r="AC327" s="90">
        <f t="shared" si="53"/>
        <v>3</v>
      </c>
      <c r="AD327" s="90"/>
      <c r="AE327" s="90">
        <f t="shared" si="54"/>
        <v>3</v>
      </c>
      <c r="AF327" s="90"/>
      <c r="AG327" s="90">
        <f t="shared" si="55"/>
        <v>3</v>
      </c>
      <c r="AH327" s="90"/>
      <c r="AI327" s="90">
        <f t="shared" si="56"/>
        <v>3</v>
      </c>
      <c r="AJ327" s="90"/>
      <c r="AK327" s="90">
        <f t="shared" si="57"/>
        <v>3</v>
      </c>
    </row>
    <row r="328" spans="1:37" x14ac:dyDescent="0.2">
      <c r="A328" s="87" t="s">
        <v>40</v>
      </c>
      <c r="B328" s="90" t="s">
        <v>819</v>
      </c>
      <c r="C328" s="94" t="s">
        <v>965</v>
      </c>
      <c r="D328" s="90" t="s">
        <v>288</v>
      </c>
      <c r="E328" s="94" t="s">
        <v>480</v>
      </c>
      <c r="F328" s="90" t="s">
        <v>412</v>
      </c>
      <c r="G328" s="103" t="s">
        <v>2819</v>
      </c>
      <c r="H328" s="90" t="s">
        <v>1484</v>
      </c>
      <c r="I328" s="87" t="s">
        <v>1756</v>
      </c>
      <c r="J328" s="90" t="s">
        <v>105</v>
      </c>
      <c r="K328" s="83" t="s">
        <v>490</v>
      </c>
      <c r="L328" s="82" t="s">
        <v>2582</v>
      </c>
      <c r="M328" s="90">
        <v>5</v>
      </c>
      <c r="N328" s="90"/>
      <c r="O328" s="90">
        <f t="shared" si="46"/>
        <v>5</v>
      </c>
      <c r="P328" s="90"/>
      <c r="Q328" s="90">
        <f t="shared" si="47"/>
        <v>5</v>
      </c>
      <c r="R328" s="90"/>
      <c r="S328" s="90">
        <f t="shared" si="48"/>
        <v>5</v>
      </c>
      <c r="T328" s="90"/>
      <c r="U328" s="90">
        <f t="shared" si="49"/>
        <v>5</v>
      </c>
      <c r="V328" s="90"/>
      <c r="W328" s="90">
        <f t="shared" si="50"/>
        <v>5</v>
      </c>
      <c r="X328" s="90"/>
      <c r="Y328" s="90">
        <f t="shared" si="51"/>
        <v>5</v>
      </c>
      <c r="Z328" s="90"/>
      <c r="AA328" s="90">
        <f t="shared" si="52"/>
        <v>5</v>
      </c>
      <c r="AB328" s="90"/>
      <c r="AC328" s="90">
        <f t="shared" si="53"/>
        <v>5</v>
      </c>
      <c r="AD328" s="90"/>
      <c r="AE328" s="90">
        <f t="shared" si="54"/>
        <v>5</v>
      </c>
      <c r="AF328" s="90"/>
      <c r="AG328" s="90">
        <f t="shared" si="55"/>
        <v>5</v>
      </c>
      <c r="AH328" s="90"/>
      <c r="AI328" s="90">
        <f t="shared" si="56"/>
        <v>5</v>
      </c>
      <c r="AJ328" s="90"/>
      <c r="AK328" s="90">
        <f t="shared" si="57"/>
        <v>5</v>
      </c>
    </row>
    <row r="329" spans="1:37" x14ac:dyDescent="0.2">
      <c r="A329" s="87" t="s">
        <v>40</v>
      </c>
      <c r="B329" s="90" t="s">
        <v>819</v>
      </c>
      <c r="C329" s="94" t="s">
        <v>279</v>
      </c>
      <c r="D329" s="90" t="s">
        <v>2016</v>
      </c>
      <c r="E329" s="94" t="s">
        <v>480</v>
      </c>
      <c r="F329" s="90" t="s">
        <v>412</v>
      </c>
      <c r="G329" s="103" t="s">
        <v>2820</v>
      </c>
      <c r="H329" s="90" t="s">
        <v>2373</v>
      </c>
      <c r="I329" s="87" t="s">
        <v>1759</v>
      </c>
      <c r="J329" s="90" t="s">
        <v>1058</v>
      </c>
      <c r="K329" s="83" t="s">
        <v>2611</v>
      </c>
      <c r="L329" s="82" t="s">
        <v>2204</v>
      </c>
      <c r="M329" s="90">
        <v>6</v>
      </c>
      <c r="N329" s="90"/>
      <c r="O329" s="90">
        <f t="shared" si="46"/>
        <v>6</v>
      </c>
      <c r="P329" s="90"/>
      <c r="Q329" s="90">
        <f t="shared" si="47"/>
        <v>6</v>
      </c>
      <c r="R329" s="90"/>
      <c r="S329" s="90">
        <f t="shared" si="48"/>
        <v>6</v>
      </c>
      <c r="T329" s="90"/>
      <c r="U329" s="90">
        <f t="shared" si="49"/>
        <v>6</v>
      </c>
      <c r="V329" s="90"/>
      <c r="W329" s="90">
        <f t="shared" si="50"/>
        <v>6</v>
      </c>
      <c r="X329" s="90"/>
      <c r="Y329" s="90">
        <f t="shared" si="51"/>
        <v>6</v>
      </c>
      <c r="Z329" s="90"/>
      <c r="AA329" s="90">
        <f t="shared" si="52"/>
        <v>6</v>
      </c>
      <c r="AB329" s="90"/>
      <c r="AC329" s="90">
        <f t="shared" si="53"/>
        <v>6</v>
      </c>
      <c r="AD329" s="90"/>
      <c r="AE329" s="90">
        <f t="shared" si="54"/>
        <v>6</v>
      </c>
      <c r="AF329" s="90"/>
      <c r="AG329" s="90">
        <f t="shared" si="55"/>
        <v>6</v>
      </c>
      <c r="AH329" s="90"/>
      <c r="AI329" s="90">
        <f t="shared" si="56"/>
        <v>6</v>
      </c>
      <c r="AJ329" s="90"/>
      <c r="AK329" s="90">
        <f t="shared" si="57"/>
        <v>6</v>
      </c>
    </row>
    <row r="330" spans="1:37" x14ac:dyDescent="0.2">
      <c r="A330" s="87" t="s">
        <v>40</v>
      </c>
      <c r="B330" s="90" t="s">
        <v>819</v>
      </c>
      <c r="C330" s="94" t="s">
        <v>967</v>
      </c>
      <c r="D330" s="90" t="s">
        <v>1831</v>
      </c>
      <c r="E330" s="94" t="s">
        <v>363</v>
      </c>
      <c r="F330" s="90" t="s">
        <v>1258</v>
      </c>
      <c r="G330" s="103" t="s">
        <v>2821</v>
      </c>
      <c r="H330" s="90" t="s">
        <v>1965</v>
      </c>
      <c r="I330" s="87" t="s">
        <v>1759</v>
      </c>
      <c r="J330" s="90" t="s">
        <v>1058</v>
      </c>
      <c r="K330" s="83" t="s">
        <v>2611</v>
      </c>
      <c r="L330" s="82" t="s">
        <v>2204</v>
      </c>
      <c r="M330" s="90">
        <v>3</v>
      </c>
      <c r="N330" s="90"/>
      <c r="O330" s="90">
        <f t="shared" si="46"/>
        <v>3</v>
      </c>
      <c r="P330" s="90"/>
      <c r="Q330" s="90">
        <f t="shared" si="47"/>
        <v>3</v>
      </c>
      <c r="R330" s="90"/>
      <c r="S330" s="90">
        <f t="shared" si="48"/>
        <v>3</v>
      </c>
      <c r="T330" s="90"/>
      <c r="U330" s="90">
        <f t="shared" si="49"/>
        <v>3</v>
      </c>
      <c r="V330" s="90"/>
      <c r="W330" s="90">
        <f t="shared" si="50"/>
        <v>3</v>
      </c>
      <c r="X330" s="90"/>
      <c r="Y330" s="90">
        <f t="shared" si="51"/>
        <v>3</v>
      </c>
      <c r="Z330" s="90"/>
      <c r="AA330" s="90">
        <f t="shared" si="52"/>
        <v>3</v>
      </c>
      <c r="AB330" s="90"/>
      <c r="AC330" s="90">
        <f t="shared" si="53"/>
        <v>3</v>
      </c>
      <c r="AD330" s="90"/>
      <c r="AE330" s="90">
        <f t="shared" si="54"/>
        <v>3</v>
      </c>
      <c r="AF330" s="90"/>
      <c r="AG330" s="90">
        <f t="shared" si="55"/>
        <v>3</v>
      </c>
      <c r="AH330" s="90"/>
      <c r="AI330" s="90">
        <f t="shared" si="56"/>
        <v>3</v>
      </c>
      <c r="AJ330" s="90"/>
      <c r="AK330" s="90">
        <f t="shared" si="57"/>
        <v>3</v>
      </c>
    </row>
    <row r="331" spans="1:37" x14ac:dyDescent="0.2">
      <c r="A331" s="87" t="s">
        <v>40</v>
      </c>
      <c r="B331" s="90" t="s">
        <v>819</v>
      </c>
      <c r="C331" s="94" t="s">
        <v>967</v>
      </c>
      <c r="D331" s="90" t="s">
        <v>1831</v>
      </c>
      <c r="E331" s="94" t="s">
        <v>480</v>
      </c>
      <c r="F331" s="90" t="s">
        <v>412</v>
      </c>
      <c r="G331" s="103" t="s">
        <v>2822</v>
      </c>
      <c r="H331" s="90" t="s">
        <v>3188</v>
      </c>
      <c r="I331" s="87" t="s">
        <v>1759</v>
      </c>
      <c r="J331" s="90" t="s">
        <v>1058</v>
      </c>
      <c r="K331" s="83" t="s">
        <v>2611</v>
      </c>
      <c r="L331" s="82" t="s">
        <v>2204</v>
      </c>
      <c r="M331" s="90">
        <v>27</v>
      </c>
      <c r="N331" s="90"/>
      <c r="O331" s="90">
        <f t="shared" si="46"/>
        <v>27</v>
      </c>
      <c r="P331" s="90"/>
      <c r="Q331" s="90">
        <f t="shared" si="47"/>
        <v>27</v>
      </c>
      <c r="R331" s="90"/>
      <c r="S331" s="90">
        <f t="shared" si="48"/>
        <v>27</v>
      </c>
      <c r="T331" s="90"/>
      <c r="U331" s="90">
        <f t="shared" si="49"/>
        <v>27</v>
      </c>
      <c r="V331" s="90">
        <v>-1</v>
      </c>
      <c r="W331" s="90">
        <f t="shared" si="50"/>
        <v>26</v>
      </c>
      <c r="X331" s="90"/>
      <c r="Y331" s="90">
        <f t="shared" si="51"/>
        <v>26</v>
      </c>
      <c r="Z331" s="90"/>
      <c r="AA331" s="90">
        <f t="shared" si="52"/>
        <v>26</v>
      </c>
      <c r="AB331" s="90"/>
      <c r="AC331" s="90">
        <f t="shared" si="53"/>
        <v>26</v>
      </c>
      <c r="AD331" s="90"/>
      <c r="AE331" s="90">
        <f t="shared" si="54"/>
        <v>26</v>
      </c>
      <c r="AF331" s="90"/>
      <c r="AG331" s="90">
        <f t="shared" si="55"/>
        <v>26</v>
      </c>
      <c r="AH331" s="90"/>
      <c r="AI331" s="90">
        <f t="shared" si="56"/>
        <v>26</v>
      </c>
      <c r="AJ331" s="90"/>
      <c r="AK331" s="90">
        <f t="shared" si="57"/>
        <v>26</v>
      </c>
    </row>
    <row r="332" spans="1:37" x14ac:dyDescent="0.2">
      <c r="A332" s="87" t="s">
        <v>40</v>
      </c>
      <c r="B332" s="90" t="s">
        <v>819</v>
      </c>
      <c r="C332" s="94" t="s">
        <v>782</v>
      </c>
      <c r="D332" s="90" t="s">
        <v>2017</v>
      </c>
      <c r="E332" s="94" t="s">
        <v>480</v>
      </c>
      <c r="F332" s="90" t="s">
        <v>412</v>
      </c>
      <c r="G332" s="103" t="s">
        <v>2823</v>
      </c>
      <c r="H332" s="90" t="s">
        <v>1753</v>
      </c>
      <c r="I332" s="87" t="s">
        <v>1759</v>
      </c>
      <c r="J332" s="90" t="s">
        <v>1058</v>
      </c>
      <c r="K332" s="83" t="s">
        <v>2611</v>
      </c>
      <c r="L332" s="82" t="s">
        <v>2204</v>
      </c>
      <c r="M332" s="90">
        <v>8</v>
      </c>
      <c r="N332" s="90"/>
      <c r="O332" s="90">
        <f t="shared" si="46"/>
        <v>8</v>
      </c>
      <c r="P332" s="90"/>
      <c r="Q332" s="90">
        <f t="shared" si="47"/>
        <v>8</v>
      </c>
      <c r="R332" s="90"/>
      <c r="S332" s="90">
        <f t="shared" si="48"/>
        <v>8</v>
      </c>
      <c r="T332" s="90"/>
      <c r="U332" s="90">
        <f t="shared" si="49"/>
        <v>8</v>
      </c>
      <c r="V332" s="90"/>
      <c r="W332" s="90">
        <f t="shared" si="50"/>
        <v>8</v>
      </c>
      <c r="X332" s="90"/>
      <c r="Y332" s="90">
        <f t="shared" si="51"/>
        <v>8</v>
      </c>
      <c r="Z332" s="90"/>
      <c r="AA332" s="90">
        <f t="shared" si="52"/>
        <v>8</v>
      </c>
      <c r="AB332" s="90"/>
      <c r="AC332" s="90">
        <f t="shared" si="53"/>
        <v>8</v>
      </c>
      <c r="AD332" s="90"/>
      <c r="AE332" s="90">
        <f t="shared" si="54"/>
        <v>8</v>
      </c>
      <c r="AF332" s="90"/>
      <c r="AG332" s="90">
        <f t="shared" si="55"/>
        <v>8</v>
      </c>
      <c r="AH332" s="90"/>
      <c r="AI332" s="90">
        <f t="shared" si="56"/>
        <v>8</v>
      </c>
      <c r="AJ332" s="90"/>
      <c r="AK332" s="90">
        <f t="shared" si="57"/>
        <v>8</v>
      </c>
    </row>
    <row r="333" spans="1:37" x14ac:dyDescent="0.2">
      <c r="A333" s="87" t="s">
        <v>40</v>
      </c>
      <c r="B333" s="90" t="s">
        <v>819</v>
      </c>
      <c r="C333" s="94" t="s">
        <v>612</v>
      </c>
      <c r="D333" s="90" t="s">
        <v>2018</v>
      </c>
      <c r="E333" s="94" t="s">
        <v>480</v>
      </c>
      <c r="F333" s="90" t="s">
        <v>412</v>
      </c>
      <c r="G333" s="103" t="s">
        <v>216</v>
      </c>
      <c r="H333" s="90" t="s">
        <v>2079</v>
      </c>
      <c r="I333" s="87" t="s">
        <v>1759</v>
      </c>
      <c r="J333" s="90" t="s">
        <v>1058</v>
      </c>
      <c r="K333" s="83" t="s">
        <v>2611</v>
      </c>
      <c r="L333" s="82" t="s">
        <v>2204</v>
      </c>
      <c r="M333" s="90">
        <v>2</v>
      </c>
      <c r="N333" s="90"/>
      <c r="O333" s="90">
        <f t="shared" ref="O333:O364" si="58">SUM(M333:N333)</f>
        <v>2</v>
      </c>
      <c r="P333" s="90"/>
      <c r="Q333" s="90">
        <f t="shared" ref="Q333:Q364" si="59">SUM(O333:P333)</f>
        <v>2</v>
      </c>
      <c r="R333" s="90"/>
      <c r="S333" s="90">
        <f t="shared" ref="S333:S364" si="60">SUM(Q333:R333)</f>
        <v>2</v>
      </c>
      <c r="T333" s="90"/>
      <c r="U333" s="90">
        <f t="shared" ref="U333:U364" si="61">SUM(S333:T333)</f>
        <v>2</v>
      </c>
      <c r="V333" s="90"/>
      <c r="W333" s="90">
        <f t="shared" ref="W333:W364" si="62">SUM(U333:V333)</f>
        <v>2</v>
      </c>
      <c r="X333" s="90"/>
      <c r="Y333" s="90">
        <f t="shared" ref="Y333:Y364" si="63">SUM(W333:X333)</f>
        <v>2</v>
      </c>
      <c r="Z333" s="90"/>
      <c r="AA333" s="90">
        <f t="shared" ref="AA333:AA364" si="64">SUM(Y333:Z333)</f>
        <v>2</v>
      </c>
      <c r="AB333" s="90"/>
      <c r="AC333" s="90">
        <f t="shared" ref="AC333:AC364" si="65">SUM(AA333:AB333)</f>
        <v>2</v>
      </c>
      <c r="AD333" s="90"/>
      <c r="AE333" s="90">
        <f t="shared" ref="AE333:AE364" si="66">SUM(AC333:AD333)</f>
        <v>2</v>
      </c>
      <c r="AF333" s="90"/>
      <c r="AG333" s="90">
        <f t="shared" ref="AG333:AG364" si="67">SUM(AE333:AF333)</f>
        <v>2</v>
      </c>
      <c r="AH333" s="90"/>
      <c r="AI333" s="90">
        <f t="shared" ref="AI333:AI364" si="68">SUM(AG333:AH333)</f>
        <v>2</v>
      </c>
      <c r="AJ333" s="90"/>
      <c r="AK333" s="90">
        <f t="shared" ref="AK333:AK364" si="69">SUM(AI333:AJ333)</f>
        <v>2</v>
      </c>
    </row>
    <row r="334" spans="1:37" x14ac:dyDescent="0.2">
      <c r="A334" s="87" t="s">
        <v>40</v>
      </c>
      <c r="B334" s="90" t="s">
        <v>819</v>
      </c>
      <c r="C334" s="94" t="s">
        <v>974</v>
      </c>
      <c r="D334" s="90" t="s">
        <v>501</v>
      </c>
      <c r="E334" s="94" t="s">
        <v>480</v>
      </c>
      <c r="F334" s="90" t="s">
        <v>412</v>
      </c>
      <c r="G334" s="103" t="s">
        <v>2824</v>
      </c>
      <c r="H334" s="90" t="s">
        <v>1816</v>
      </c>
      <c r="I334" s="87" t="s">
        <v>1759</v>
      </c>
      <c r="J334" s="90" t="s">
        <v>1058</v>
      </c>
      <c r="K334" s="83" t="s">
        <v>2611</v>
      </c>
      <c r="L334" s="82" t="s">
        <v>2204</v>
      </c>
      <c r="M334" s="90">
        <v>6</v>
      </c>
      <c r="N334" s="90"/>
      <c r="O334" s="90">
        <f t="shared" si="58"/>
        <v>6</v>
      </c>
      <c r="P334" s="90"/>
      <c r="Q334" s="90">
        <f t="shared" si="59"/>
        <v>6</v>
      </c>
      <c r="R334" s="90"/>
      <c r="S334" s="90">
        <f t="shared" si="60"/>
        <v>6</v>
      </c>
      <c r="T334" s="90"/>
      <c r="U334" s="90">
        <f t="shared" si="61"/>
        <v>6</v>
      </c>
      <c r="V334" s="90"/>
      <c r="W334" s="90">
        <f t="shared" si="62"/>
        <v>6</v>
      </c>
      <c r="X334" s="90">
        <v>-1</v>
      </c>
      <c r="Y334" s="90">
        <f t="shared" si="63"/>
        <v>5</v>
      </c>
      <c r="Z334" s="90"/>
      <c r="AA334" s="90">
        <f t="shared" si="64"/>
        <v>5</v>
      </c>
      <c r="AB334" s="90"/>
      <c r="AC334" s="90">
        <f t="shared" si="65"/>
        <v>5</v>
      </c>
      <c r="AD334" s="90"/>
      <c r="AE334" s="90">
        <f t="shared" si="66"/>
        <v>5</v>
      </c>
      <c r="AF334" s="90"/>
      <c r="AG334" s="90">
        <f t="shared" si="67"/>
        <v>5</v>
      </c>
      <c r="AH334" s="90"/>
      <c r="AI334" s="90">
        <f t="shared" si="68"/>
        <v>5</v>
      </c>
      <c r="AJ334" s="90"/>
      <c r="AK334" s="90">
        <f t="shared" si="69"/>
        <v>5</v>
      </c>
    </row>
    <row r="335" spans="1:37" x14ac:dyDescent="0.2">
      <c r="A335" s="87" t="s">
        <v>40</v>
      </c>
      <c r="B335" s="90" t="s">
        <v>819</v>
      </c>
      <c r="C335" s="94" t="s">
        <v>977</v>
      </c>
      <c r="D335" s="90" t="s">
        <v>2019</v>
      </c>
      <c r="E335" s="94" t="s">
        <v>480</v>
      </c>
      <c r="F335" s="90" t="s">
        <v>412</v>
      </c>
      <c r="G335" s="103" t="s">
        <v>2825</v>
      </c>
      <c r="H335" s="90" t="s">
        <v>2374</v>
      </c>
      <c r="I335" s="87" t="s">
        <v>1759</v>
      </c>
      <c r="J335" s="90" t="s">
        <v>1058</v>
      </c>
      <c r="K335" s="83" t="s">
        <v>2611</v>
      </c>
      <c r="L335" s="82" t="s">
        <v>2204</v>
      </c>
      <c r="M335" s="90">
        <v>10</v>
      </c>
      <c r="N335" s="90"/>
      <c r="O335" s="90">
        <f t="shared" si="58"/>
        <v>10</v>
      </c>
      <c r="P335" s="90"/>
      <c r="Q335" s="90">
        <f t="shared" si="59"/>
        <v>10</v>
      </c>
      <c r="R335" s="90"/>
      <c r="S335" s="90">
        <f t="shared" si="60"/>
        <v>10</v>
      </c>
      <c r="T335" s="90"/>
      <c r="U335" s="90">
        <f t="shared" si="61"/>
        <v>10</v>
      </c>
      <c r="V335" s="90"/>
      <c r="W335" s="90">
        <f t="shared" si="62"/>
        <v>10</v>
      </c>
      <c r="X335" s="90"/>
      <c r="Y335" s="90">
        <f t="shared" si="63"/>
        <v>10</v>
      </c>
      <c r="Z335" s="90"/>
      <c r="AA335" s="90">
        <f t="shared" si="64"/>
        <v>10</v>
      </c>
      <c r="AB335" s="90"/>
      <c r="AC335" s="90">
        <f t="shared" si="65"/>
        <v>10</v>
      </c>
      <c r="AD335" s="90"/>
      <c r="AE335" s="90">
        <f t="shared" si="66"/>
        <v>10</v>
      </c>
      <c r="AF335" s="90"/>
      <c r="AG335" s="90">
        <f t="shared" si="67"/>
        <v>10</v>
      </c>
      <c r="AH335" s="90"/>
      <c r="AI335" s="90">
        <f t="shared" si="68"/>
        <v>10</v>
      </c>
      <c r="AJ335" s="90"/>
      <c r="AK335" s="90">
        <f t="shared" si="69"/>
        <v>10</v>
      </c>
    </row>
    <row r="336" spans="1:37" x14ac:dyDescent="0.2">
      <c r="A336" s="87" t="s">
        <v>40</v>
      </c>
      <c r="B336" s="90" t="s">
        <v>819</v>
      </c>
      <c r="C336" s="94" t="s">
        <v>981</v>
      </c>
      <c r="D336" s="90" t="s">
        <v>1455</v>
      </c>
      <c r="E336" s="87" t="s">
        <v>390</v>
      </c>
      <c r="F336" s="90" t="s">
        <v>2225</v>
      </c>
      <c r="G336" s="103" t="s">
        <v>1671</v>
      </c>
      <c r="H336" s="90" t="s">
        <v>2375</v>
      </c>
      <c r="I336" s="87" t="s">
        <v>1759</v>
      </c>
      <c r="J336" s="90" t="s">
        <v>1058</v>
      </c>
      <c r="K336" s="83" t="s">
        <v>2611</v>
      </c>
      <c r="L336" s="82" t="s">
        <v>2204</v>
      </c>
      <c r="M336" s="90">
        <v>0</v>
      </c>
      <c r="N336" s="90"/>
      <c r="O336" s="90">
        <f t="shared" si="58"/>
        <v>0</v>
      </c>
      <c r="P336" s="90"/>
      <c r="Q336" s="90">
        <f t="shared" si="59"/>
        <v>0</v>
      </c>
      <c r="R336" s="90"/>
      <c r="S336" s="90">
        <f t="shared" si="60"/>
        <v>0</v>
      </c>
      <c r="T336" s="90"/>
      <c r="U336" s="90">
        <f t="shared" si="61"/>
        <v>0</v>
      </c>
      <c r="V336" s="90"/>
      <c r="W336" s="90">
        <f t="shared" si="62"/>
        <v>0</v>
      </c>
      <c r="X336" s="90"/>
      <c r="Y336" s="90">
        <f t="shared" si="63"/>
        <v>0</v>
      </c>
      <c r="Z336" s="90"/>
      <c r="AA336" s="90">
        <f t="shared" si="64"/>
        <v>0</v>
      </c>
      <c r="AB336" s="90"/>
      <c r="AC336" s="90">
        <f t="shared" si="65"/>
        <v>0</v>
      </c>
      <c r="AD336" s="90"/>
      <c r="AE336" s="90">
        <f t="shared" si="66"/>
        <v>0</v>
      </c>
      <c r="AF336" s="90"/>
      <c r="AG336" s="90">
        <f t="shared" si="67"/>
        <v>0</v>
      </c>
      <c r="AH336" s="90"/>
      <c r="AI336" s="90">
        <f t="shared" si="68"/>
        <v>0</v>
      </c>
      <c r="AJ336" s="90"/>
      <c r="AK336" s="90">
        <f t="shared" si="69"/>
        <v>0</v>
      </c>
    </row>
    <row r="337" spans="1:37" x14ac:dyDescent="0.2">
      <c r="A337" s="87" t="s">
        <v>40</v>
      </c>
      <c r="B337" s="90" t="s">
        <v>819</v>
      </c>
      <c r="C337" s="94" t="s">
        <v>986</v>
      </c>
      <c r="D337" s="90" t="s">
        <v>2021</v>
      </c>
      <c r="E337" s="94" t="s">
        <v>363</v>
      </c>
      <c r="F337" s="90" t="s">
        <v>1258</v>
      </c>
      <c r="G337" s="103" t="s">
        <v>1077</v>
      </c>
      <c r="H337" s="90" t="s">
        <v>2377</v>
      </c>
      <c r="I337" s="87" t="s">
        <v>1759</v>
      </c>
      <c r="J337" s="90" t="s">
        <v>1058</v>
      </c>
      <c r="K337" s="83" t="s">
        <v>2611</v>
      </c>
      <c r="L337" s="82" t="s">
        <v>2204</v>
      </c>
      <c r="M337" s="90">
        <v>4</v>
      </c>
      <c r="N337" s="90"/>
      <c r="O337" s="90">
        <f t="shared" si="58"/>
        <v>4</v>
      </c>
      <c r="P337" s="90"/>
      <c r="Q337" s="90">
        <f t="shared" si="59"/>
        <v>4</v>
      </c>
      <c r="R337" s="90"/>
      <c r="S337" s="90">
        <f t="shared" si="60"/>
        <v>4</v>
      </c>
      <c r="T337" s="90"/>
      <c r="U337" s="90">
        <f t="shared" si="61"/>
        <v>4</v>
      </c>
      <c r="V337" s="90"/>
      <c r="W337" s="90">
        <f t="shared" si="62"/>
        <v>4</v>
      </c>
      <c r="X337" s="90"/>
      <c r="Y337" s="90">
        <f t="shared" si="63"/>
        <v>4</v>
      </c>
      <c r="Z337" s="90"/>
      <c r="AA337" s="90">
        <f t="shared" si="64"/>
        <v>4</v>
      </c>
      <c r="AB337" s="90"/>
      <c r="AC337" s="90">
        <f t="shared" si="65"/>
        <v>4</v>
      </c>
      <c r="AD337" s="90"/>
      <c r="AE337" s="90">
        <f t="shared" si="66"/>
        <v>4</v>
      </c>
      <c r="AF337" s="90"/>
      <c r="AG337" s="90">
        <f t="shared" si="67"/>
        <v>4</v>
      </c>
      <c r="AH337" s="90"/>
      <c r="AI337" s="90">
        <f t="shared" si="68"/>
        <v>4</v>
      </c>
      <c r="AJ337" s="90"/>
      <c r="AK337" s="90">
        <f t="shared" si="69"/>
        <v>4</v>
      </c>
    </row>
    <row r="338" spans="1:37" x14ac:dyDescent="0.2">
      <c r="A338" s="87" t="s">
        <v>40</v>
      </c>
      <c r="B338" s="90" t="s">
        <v>819</v>
      </c>
      <c r="C338" s="94" t="s">
        <v>986</v>
      </c>
      <c r="D338" s="90" t="s">
        <v>2021</v>
      </c>
      <c r="E338" s="94" t="s">
        <v>480</v>
      </c>
      <c r="F338" s="90" t="s">
        <v>412</v>
      </c>
      <c r="G338" s="103" t="s">
        <v>649</v>
      </c>
      <c r="H338" s="90" t="s">
        <v>2378</v>
      </c>
      <c r="I338" s="87" t="s">
        <v>1759</v>
      </c>
      <c r="J338" s="90" t="s">
        <v>1058</v>
      </c>
      <c r="K338" s="83" t="s">
        <v>2611</v>
      </c>
      <c r="L338" s="82" t="s">
        <v>2204</v>
      </c>
      <c r="M338" s="90">
        <v>1</v>
      </c>
      <c r="N338" s="90"/>
      <c r="O338" s="90">
        <f t="shared" si="58"/>
        <v>1</v>
      </c>
      <c r="P338" s="90"/>
      <c r="Q338" s="90">
        <f t="shared" si="59"/>
        <v>1</v>
      </c>
      <c r="R338" s="90"/>
      <c r="S338" s="90">
        <f t="shared" si="60"/>
        <v>1</v>
      </c>
      <c r="T338" s="90"/>
      <c r="U338" s="90">
        <f t="shared" si="61"/>
        <v>1</v>
      </c>
      <c r="V338" s="90"/>
      <c r="W338" s="90">
        <f t="shared" si="62"/>
        <v>1</v>
      </c>
      <c r="X338" s="90"/>
      <c r="Y338" s="90">
        <f t="shared" si="63"/>
        <v>1</v>
      </c>
      <c r="Z338" s="90"/>
      <c r="AA338" s="90">
        <f t="shared" si="64"/>
        <v>1</v>
      </c>
      <c r="AB338" s="90"/>
      <c r="AC338" s="90">
        <f t="shared" si="65"/>
        <v>1</v>
      </c>
      <c r="AD338" s="90"/>
      <c r="AE338" s="90">
        <f t="shared" si="66"/>
        <v>1</v>
      </c>
      <c r="AF338" s="90"/>
      <c r="AG338" s="90">
        <f t="shared" si="67"/>
        <v>1</v>
      </c>
      <c r="AH338" s="90"/>
      <c r="AI338" s="90">
        <f t="shared" si="68"/>
        <v>1</v>
      </c>
      <c r="AJ338" s="90"/>
      <c r="AK338" s="90">
        <f t="shared" si="69"/>
        <v>1</v>
      </c>
    </row>
    <row r="339" spans="1:37" x14ac:dyDescent="0.2">
      <c r="A339" s="87" t="s">
        <v>40</v>
      </c>
      <c r="B339" s="90" t="s">
        <v>819</v>
      </c>
      <c r="C339" s="94" t="s">
        <v>989</v>
      </c>
      <c r="D339" s="90" t="s">
        <v>2023</v>
      </c>
      <c r="E339" s="94" t="s">
        <v>480</v>
      </c>
      <c r="F339" s="90" t="s">
        <v>412</v>
      </c>
      <c r="G339" s="103" t="s">
        <v>2827</v>
      </c>
      <c r="H339" s="90" t="s">
        <v>2380</v>
      </c>
      <c r="I339" s="87" t="s">
        <v>1759</v>
      </c>
      <c r="J339" s="90" t="s">
        <v>1058</v>
      </c>
      <c r="K339" s="83" t="s">
        <v>2611</v>
      </c>
      <c r="L339" s="82" t="s">
        <v>2204</v>
      </c>
      <c r="M339" s="90">
        <v>1</v>
      </c>
      <c r="N339" s="90"/>
      <c r="O339" s="90">
        <f t="shared" si="58"/>
        <v>1</v>
      </c>
      <c r="P339" s="90"/>
      <c r="Q339" s="90">
        <f t="shared" si="59"/>
        <v>1</v>
      </c>
      <c r="R339" s="90"/>
      <c r="S339" s="90">
        <f t="shared" si="60"/>
        <v>1</v>
      </c>
      <c r="T339" s="90"/>
      <c r="U339" s="90">
        <f t="shared" si="61"/>
        <v>1</v>
      </c>
      <c r="V339" s="90"/>
      <c r="W339" s="90">
        <f t="shared" si="62"/>
        <v>1</v>
      </c>
      <c r="X339" s="90"/>
      <c r="Y339" s="90">
        <f t="shared" si="63"/>
        <v>1</v>
      </c>
      <c r="Z339" s="90"/>
      <c r="AA339" s="90">
        <f t="shared" si="64"/>
        <v>1</v>
      </c>
      <c r="AB339" s="90"/>
      <c r="AC339" s="90">
        <f t="shared" si="65"/>
        <v>1</v>
      </c>
      <c r="AD339" s="90"/>
      <c r="AE339" s="90">
        <f t="shared" si="66"/>
        <v>1</v>
      </c>
      <c r="AF339" s="90"/>
      <c r="AG339" s="90">
        <f t="shared" si="67"/>
        <v>1</v>
      </c>
      <c r="AH339" s="90"/>
      <c r="AI339" s="90">
        <f t="shared" si="68"/>
        <v>1</v>
      </c>
      <c r="AJ339" s="90"/>
      <c r="AK339" s="90">
        <f t="shared" si="69"/>
        <v>1</v>
      </c>
    </row>
    <row r="340" spans="1:37" x14ac:dyDescent="0.2">
      <c r="A340" s="87" t="s">
        <v>40</v>
      </c>
      <c r="B340" s="90" t="s">
        <v>819</v>
      </c>
      <c r="C340" s="94" t="s">
        <v>336</v>
      </c>
      <c r="D340" s="90" t="s">
        <v>2024</v>
      </c>
      <c r="E340" s="94" t="s">
        <v>363</v>
      </c>
      <c r="F340" s="90" t="s">
        <v>1258</v>
      </c>
      <c r="G340" s="103" t="s">
        <v>2829</v>
      </c>
      <c r="H340" s="90" t="s">
        <v>1529</v>
      </c>
      <c r="I340" s="87" t="s">
        <v>1759</v>
      </c>
      <c r="J340" s="90" t="s">
        <v>1058</v>
      </c>
      <c r="K340" s="83" t="s">
        <v>2611</v>
      </c>
      <c r="L340" s="82" t="s">
        <v>2204</v>
      </c>
      <c r="M340" s="90">
        <v>16</v>
      </c>
      <c r="N340" s="90"/>
      <c r="O340" s="90">
        <f t="shared" si="58"/>
        <v>16</v>
      </c>
      <c r="P340" s="90"/>
      <c r="Q340" s="90">
        <f t="shared" si="59"/>
        <v>16</v>
      </c>
      <c r="R340" s="90"/>
      <c r="S340" s="90">
        <f t="shared" si="60"/>
        <v>16</v>
      </c>
      <c r="T340" s="90">
        <v>2</v>
      </c>
      <c r="U340" s="90">
        <f t="shared" si="61"/>
        <v>18</v>
      </c>
      <c r="V340" s="90"/>
      <c r="W340" s="90">
        <f t="shared" si="62"/>
        <v>18</v>
      </c>
      <c r="X340" s="90">
        <v>1</v>
      </c>
      <c r="Y340" s="90">
        <f t="shared" si="63"/>
        <v>19</v>
      </c>
      <c r="Z340" s="90"/>
      <c r="AA340" s="90">
        <f t="shared" si="64"/>
        <v>19</v>
      </c>
      <c r="AB340" s="90"/>
      <c r="AC340" s="90">
        <f t="shared" si="65"/>
        <v>19</v>
      </c>
      <c r="AD340" s="90"/>
      <c r="AE340" s="90">
        <f t="shared" si="66"/>
        <v>19</v>
      </c>
      <c r="AF340" s="90"/>
      <c r="AG340" s="90">
        <f t="shared" si="67"/>
        <v>19</v>
      </c>
      <c r="AH340" s="90"/>
      <c r="AI340" s="90">
        <f t="shared" si="68"/>
        <v>19</v>
      </c>
      <c r="AJ340" s="90"/>
      <c r="AK340" s="90">
        <f t="shared" si="69"/>
        <v>19</v>
      </c>
    </row>
    <row r="341" spans="1:37" x14ac:dyDescent="0.2">
      <c r="A341" s="87" t="s">
        <v>40</v>
      </c>
      <c r="B341" s="90" t="s">
        <v>819</v>
      </c>
      <c r="C341" s="94" t="s">
        <v>336</v>
      </c>
      <c r="D341" s="90" t="s">
        <v>2024</v>
      </c>
      <c r="E341" s="94" t="s">
        <v>480</v>
      </c>
      <c r="F341" s="90" t="s">
        <v>412</v>
      </c>
      <c r="G341" s="103" t="s">
        <v>2830</v>
      </c>
      <c r="H341" s="90" t="s">
        <v>2381</v>
      </c>
      <c r="I341" s="87" t="s">
        <v>1759</v>
      </c>
      <c r="J341" s="90" t="s">
        <v>1058</v>
      </c>
      <c r="K341" s="83" t="s">
        <v>2611</v>
      </c>
      <c r="L341" s="82" t="s">
        <v>2204</v>
      </c>
      <c r="M341" s="90">
        <v>5</v>
      </c>
      <c r="N341" s="90"/>
      <c r="O341" s="90">
        <f t="shared" si="58"/>
        <v>5</v>
      </c>
      <c r="P341" s="90"/>
      <c r="Q341" s="90">
        <f t="shared" si="59"/>
        <v>5</v>
      </c>
      <c r="R341" s="90"/>
      <c r="S341" s="90">
        <f t="shared" si="60"/>
        <v>5</v>
      </c>
      <c r="T341" s="90"/>
      <c r="U341" s="90">
        <f t="shared" si="61"/>
        <v>5</v>
      </c>
      <c r="V341" s="90"/>
      <c r="W341" s="90">
        <f t="shared" si="62"/>
        <v>5</v>
      </c>
      <c r="X341" s="90"/>
      <c r="Y341" s="90">
        <f t="shared" si="63"/>
        <v>5</v>
      </c>
      <c r="Z341" s="90"/>
      <c r="AA341" s="90">
        <f t="shared" si="64"/>
        <v>5</v>
      </c>
      <c r="AB341" s="90"/>
      <c r="AC341" s="90">
        <f t="shared" si="65"/>
        <v>5</v>
      </c>
      <c r="AD341" s="90"/>
      <c r="AE341" s="90">
        <f t="shared" si="66"/>
        <v>5</v>
      </c>
      <c r="AF341" s="90"/>
      <c r="AG341" s="90">
        <f t="shared" si="67"/>
        <v>5</v>
      </c>
      <c r="AH341" s="90"/>
      <c r="AI341" s="90">
        <f t="shared" si="68"/>
        <v>5</v>
      </c>
      <c r="AJ341" s="90"/>
      <c r="AK341" s="90">
        <f t="shared" si="69"/>
        <v>5</v>
      </c>
    </row>
    <row r="342" spans="1:37" x14ac:dyDescent="0.2">
      <c r="A342" s="87" t="s">
        <v>40</v>
      </c>
      <c r="B342" s="90" t="s">
        <v>819</v>
      </c>
      <c r="C342" s="94" t="s">
        <v>990</v>
      </c>
      <c r="D342" s="90" t="s">
        <v>1870</v>
      </c>
      <c r="E342" s="94" t="s">
        <v>604</v>
      </c>
      <c r="F342" s="90" t="s">
        <v>1000</v>
      </c>
      <c r="G342" s="103" t="s">
        <v>2704</v>
      </c>
      <c r="H342" s="90" t="s">
        <v>447</v>
      </c>
      <c r="I342" s="87" t="s">
        <v>1760</v>
      </c>
      <c r="J342" s="90" t="s">
        <v>1391</v>
      </c>
      <c r="K342" s="83" t="s">
        <v>1693</v>
      </c>
      <c r="L342" s="82" t="s">
        <v>2587</v>
      </c>
      <c r="M342" s="90">
        <v>0</v>
      </c>
      <c r="N342" s="90"/>
      <c r="O342" s="90">
        <f t="shared" si="58"/>
        <v>0</v>
      </c>
      <c r="P342" s="90"/>
      <c r="Q342" s="90">
        <f t="shared" si="59"/>
        <v>0</v>
      </c>
      <c r="R342" s="90"/>
      <c r="S342" s="90">
        <f t="shared" si="60"/>
        <v>0</v>
      </c>
      <c r="T342" s="90"/>
      <c r="U342" s="90">
        <f t="shared" si="61"/>
        <v>0</v>
      </c>
      <c r="V342" s="90"/>
      <c r="W342" s="90">
        <f t="shared" si="62"/>
        <v>0</v>
      </c>
      <c r="X342" s="90"/>
      <c r="Y342" s="90">
        <f t="shared" si="63"/>
        <v>0</v>
      </c>
      <c r="Z342" s="90"/>
      <c r="AA342" s="90">
        <f t="shared" si="64"/>
        <v>0</v>
      </c>
      <c r="AB342" s="90"/>
      <c r="AC342" s="90">
        <f t="shared" si="65"/>
        <v>0</v>
      </c>
      <c r="AD342" s="90"/>
      <c r="AE342" s="90">
        <f t="shared" si="66"/>
        <v>0</v>
      </c>
      <c r="AF342" s="90"/>
      <c r="AG342" s="90">
        <f t="shared" si="67"/>
        <v>0</v>
      </c>
      <c r="AH342" s="90"/>
      <c r="AI342" s="90">
        <f t="shared" si="68"/>
        <v>0</v>
      </c>
      <c r="AJ342" s="90"/>
      <c r="AK342" s="90">
        <f t="shared" si="69"/>
        <v>0</v>
      </c>
    </row>
    <row r="343" spans="1:37" x14ac:dyDescent="0.2">
      <c r="A343" s="87" t="s">
        <v>40</v>
      </c>
      <c r="B343" s="90" t="s">
        <v>819</v>
      </c>
      <c r="C343" s="94" t="s">
        <v>991</v>
      </c>
      <c r="D343" s="90" t="s">
        <v>1938</v>
      </c>
      <c r="E343" s="94" t="s">
        <v>1280</v>
      </c>
      <c r="F343" s="90" t="s">
        <v>2221</v>
      </c>
      <c r="G343" s="103" t="s">
        <v>2831</v>
      </c>
      <c r="H343" s="90" t="s">
        <v>1422</v>
      </c>
      <c r="I343" s="87" t="s">
        <v>469</v>
      </c>
      <c r="J343" s="90" t="s">
        <v>1755</v>
      </c>
      <c r="K343" s="83" t="s">
        <v>2610</v>
      </c>
      <c r="L343" s="82"/>
      <c r="M343" s="90">
        <v>1</v>
      </c>
      <c r="N343" s="90"/>
      <c r="O343" s="90">
        <f t="shared" si="58"/>
        <v>1</v>
      </c>
      <c r="P343" s="90"/>
      <c r="Q343" s="90">
        <f t="shared" si="59"/>
        <v>1</v>
      </c>
      <c r="R343" s="90"/>
      <c r="S343" s="90">
        <f t="shared" si="60"/>
        <v>1</v>
      </c>
      <c r="T343" s="90"/>
      <c r="U343" s="90">
        <f t="shared" si="61"/>
        <v>1</v>
      </c>
      <c r="V343" s="90"/>
      <c r="W343" s="90">
        <f t="shared" si="62"/>
        <v>1</v>
      </c>
      <c r="X343" s="90"/>
      <c r="Y343" s="90">
        <f t="shared" si="63"/>
        <v>1</v>
      </c>
      <c r="Z343" s="90"/>
      <c r="AA343" s="90">
        <f t="shared" si="64"/>
        <v>1</v>
      </c>
      <c r="AB343" s="90"/>
      <c r="AC343" s="90">
        <f t="shared" si="65"/>
        <v>1</v>
      </c>
      <c r="AD343" s="90"/>
      <c r="AE343" s="90">
        <f t="shared" si="66"/>
        <v>1</v>
      </c>
      <c r="AF343" s="90"/>
      <c r="AG343" s="90">
        <f t="shared" si="67"/>
        <v>1</v>
      </c>
      <c r="AH343" s="90"/>
      <c r="AI343" s="90">
        <f t="shared" si="68"/>
        <v>1</v>
      </c>
      <c r="AJ343" s="90"/>
      <c r="AK343" s="90">
        <f t="shared" si="69"/>
        <v>1</v>
      </c>
    </row>
    <row r="344" spans="1:37" x14ac:dyDescent="0.2">
      <c r="A344" s="87" t="s">
        <v>40</v>
      </c>
      <c r="B344" s="90" t="s">
        <v>819</v>
      </c>
      <c r="C344" s="94" t="s">
        <v>850</v>
      </c>
      <c r="D344" s="90" t="s">
        <v>2026</v>
      </c>
      <c r="E344" s="94" t="s">
        <v>1283</v>
      </c>
      <c r="F344" s="90" t="s">
        <v>2227</v>
      </c>
      <c r="G344" s="103" t="s">
        <v>2832</v>
      </c>
      <c r="H344" s="90" t="s">
        <v>713</v>
      </c>
      <c r="I344" s="87" t="s">
        <v>1756</v>
      </c>
      <c r="J344" s="90" t="s">
        <v>105</v>
      </c>
      <c r="K344" s="83" t="s">
        <v>490</v>
      </c>
      <c r="L344" s="82"/>
      <c r="M344" s="90">
        <v>2</v>
      </c>
      <c r="N344" s="90"/>
      <c r="O344" s="90">
        <f t="shared" si="58"/>
        <v>2</v>
      </c>
      <c r="P344" s="90"/>
      <c r="Q344" s="90">
        <f t="shared" si="59"/>
        <v>2</v>
      </c>
      <c r="R344" s="90"/>
      <c r="S344" s="90">
        <f t="shared" si="60"/>
        <v>2</v>
      </c>
      <c r="T344" s="90"/>
      <c r="U344" s="90">
        <f t="shared" si="61"/>
        <v>2</v>
      </c>
      <c r="V344" s="90"/>
      <c r="W344" s="90">
        <f t="shared" si="62"/>
        <v>2</v>
      </c>
      <c r="X344" s="90"/>
      <c r="Y344" s="90">
        <f t="shared" si="63"/>
        <v>2</v>
      </c>
      <c r="Z344" s="90"/>
      <c r="AA344" s="90">
        <f t="shared" si="64"/>
        <v>2</v>
      </c>
      <c r="AB344" s="90"/>
      <c r="AC344" s="90">
        <f t="shared" si="65"/>
        <v>2</v>
      </c>
      <c r="AD344" s="90"/>
      <c r="AE344" s="90">
        <f t="shared" si="66"/>
        <v>2</v>
      </c>
      <c r="AF344" s="90"/>
      <c r="AG344" s="90">
        <f t="shared" si="67"/>
        <v>2</v>
      </c>
      <c r="AH344" s="90"/>
      <c r="AI344" s="90">
        <f t="shared" si="68"/>
        <v>2</v>
      </c>
      <c r="AJ344" s="90"/>
      <c r="AK344" s="90">
        <f t="shared" si="69"/>
        <v>2</v>
      </c>
    </row>
    <row r="345" spans="1:37" x14ac:dyDescent="0.2">
      <c r="A345" s="87" t="s">
        <v>40</v>
      </c>
      <c r="B345" s="90" t="s">
        <v>819</v>
      </c>
      <c r="C345" s="94" t="s">
        <v>63</v>
      </c>
      <c r="D345" s="90" t="s">
        <v>1112</v>
      </c>
      <c r="E345" s="94" t="s">
        <v>431</v>
      </c>
      <c r="F345" s="90" t="s">
        <v>2075</v>
      </c>
      <c r="G345" s="103" t="s">
        <v>2833</v>
      </c>
      <c r="H345" s="90" t="s">
        <v>359</v>
      </c>
      <c r="I345" s="87" t="s">
        <v>1759</v>
      </c>
      <c r="J345" s="90" t="s">
        <v>1058</v>
      </c>
      <c r="K345" s="83" t="s">
        <v>2611</v>
      </c>
      <c r="L345" s="82"/>
      <c r="M345" s="90">
        <v>0</v>
      </c>
      <c r="N345" s="90"/>
      <c r="O345" s="90">
        <f t="shared" si="58"/>
        <v>0</v>
      </c>
      <c r="P345" s="90"/>
      <c r="Q345" s="90">
        <f t="shared" si="59"/>
        <v>0</v>
      </c>
      <c r="R345" s="90"/>
      <c r="S345" s="90">
        <f t="shared" si="60"/>
        <v>0</v>
      </c>
      <c r="T345" s="90"/>
      <c r="U345" s="90">
        <f t="shared" si="61"/>
        <v>0</v>
      </c>
      <c r="V345" s="90"/>
      <c r="W345" s="90">
        <f t="shared" si="62"/>
        <v>0</v>
      </c>
      <c r="X345" s="90"/>
      <c r="Y345" s="90">
        <f t="shared" si="63"/>
        <v>0</v>
      </c>
      <c r="Z345" s="90"/>
      <c r="AA345" s="90">
        <f t="shared" si="64"/>
        <v>0</v>
      </c>
      <c r="AB345" s="90"/>
      <c r="AC345" s="90">
        <f t="shared" si="65"/>
        <v>0</v>
      </c>
      <c r="AD345" s="90"/>
      <c r="AE345" s="90">
        <f t="shared" si="66"/>
        <v>0</v>
      </c>
      <c r="AF345" s="90"/>
      <c r="AG345" s="90">
        <f t="shared" si="67"/>
        <v>0</v>
      </c>
      <c r="AH345" s="90"/>
      <c r="AI345" s="90">
        <f t="shared" si="68"/>
        <v>0</v>
      </c>
      <c r="AJ345" s="90"/>
      <c r="AK345" s="90">
        <f t="shared" si="69"/>
        <v>0</v>
      </c>
    </row>
    <row r="346" spans="1:37" x14ac:dyDescent="0.2">
      <c r="A346" s="87" t="s">
        <v>40</v>
      </c>
      <c r="B346" s="90" t="s">
        <v>819</v>
      </c>
      <c r="C346" s="94" t="s">
        <v>20</v>
      </c>
      <c r="D346" s="90" t="s">
        <v>2028</v>
      </c>
      <c r="E346" s="94" t="s">
        <v>961</v>
      </c>
      <c r="F346" s="90" t="s">
        <v>9</v>
      </c>
      <c r="G346" s="103" t="s">
        <v>2834</v>
      </c>
      <c r="H346" s="90" t="s">
        <v>2331</v>
      </c>
      <c r="I346" s="87" t="s">
        <v>1759</v>
      </c>
      <c r="J346" s="90" t="s">
        <v>1058</v>
      </c>
      <c r="K346" s="83" t="s">
        <v>2611</v>
      </c>
      <c r="L346" s="82"/>
      <c r="M346" s="90">
        <v>1</v>
      </c>
      <c r="N346" s="90"/>
      <c r="O346" s="90">
        <f t="shared" si="58"/>
        <v>1</v>
      </c>
      <c r="P346" s="90"/>
      <c r="Q346" s="90">
        <f t="shared" si="59"/>
        <v>1</v>
      </c>
      <c r="R346" s="90"/>
      <c r="S346" s="90">
        <f t="shared" si="60"/>
        <v>1</v>
      </c>
      <c r="T346" s="90"/>
      <c r="U346" s="90">
        <f t="shared" si="61"/>
        <v>1</v>
      </c>
      <c r="V346" s="90"/>
      <c r="W346" s="90">
        <f t="shared" si="62"/>
        <v>1</v>
      </c>
      <c r="X346" s="90"/>
      <c r="Y346" s="90">
        <f t="shared" si="63"/>
        <v>1</v>
      </c>
      <c r="Z346" s="90"/>
      <c r="AA346" s="90">
        <f t="shared" si="64"/>
        <v>1</v>
      </c>
      <c r="AB346" s="90"/>
      <c r="AC346" s="90">
        <f t="shared" si="65"/>
        <v>1</v>
      </c>
      <c r="AD346" s="90"/>
      <c r="AE346" s="90">
        <f t="shared" si="66"/>
        <v>1</v>
      </c>
      <c r="AF346" s="90"/>
      <c r="AG346" s="90">
        <f t="shared" si="67"/>
        <v>1</v>
      </c>
      <c r="AH346" s="90"/>
      <c r="AI346" s="90">
        <f t="shared" si="68"/>
        <v>1</v>
      </c>
      <c r="AJ346" s="90"/>
      <c r="AK346" s="90">
        <f t="shared" si="69"/>
        <v>1</v>
      </c>
    </row>
    <row r="347" spans="1:37" x14ac:dyDescent="0.2">
      <c r="A347" s="87" t="s">
        <v>40</v>
      </c>
      <c r="B347" s="90" t="s">
        <v>819</v>
      </c>
      <c r="C347" s="94" t="s">
        <v>20</v>
      </c>
      <c r="D347" s="90" t="s">
        <v>2028</v>
      </c>
      <c r="E347" s="94" t="s">
        <v>1019</v>
      </c>
      <c r="F347" s="90" t="s">
        <v>2228</v>
      </c>
      <c r="G347" s="103" t="s">
        <v>2835</v>
      </c>
      <c r="H347" s="90" t="s">
        <v>2382</v>
      </c>
      <c r="I347" s="87" t="s">
        <v>1759</v>
      </c>
      <c r="J347" s="90" t="s">
        <v>1058</v>
      </c>
      <c r="K347" s="83" t="s">
        <v>2611</v>
      </c>
      <c r="L347" s="82"/>
      <c r="M347" s="90">
        <v>3</v>
      </c>
      <c r="N347" s="90"/>
      <c r="O347" s="90">
        <f t="shared" si="58"/>
        <v>3</v>
      </c>
      <c r="P347" s="90">
        <v>-1</v>
      </c>
      <c r="Q347" s="90">
        <f t="shared" si="59"/>
        <v>2</v>
      </c>
      <c r="R347" s="90"/>
      <c r="S347" s="90">
        <f t="shared" si="60"/>
        <v>2</v>
      </c>
      <c r="T347" s="90"/>
      <c r="U347" s="90">
        <f t="shared" si="61"/>
        <v>2</v>
      </c>
      <c r="V347" s="90"/>
      <c r="W347" s="90">
        <f t="shared" si="62"/>
        <v>2</v>
      </c>
      <c r="X347" s="90"/>
      <c r="Y347" s="90">
        <f t="shared" si="63"/>
        <v>2</v>
      </c>
      <c r="Z347" s="90"/>
      <c r="AA347" s="90">
        <f t="shared" si="64"/>
        <v>2</v>
      </c>
      <c r="AB347" s="90"/>
      <c r="AC347" s="90">
        <f t="shared" si="65"/>
        <v>2</v>
      </c>
      <c r="AD347" s="90"/>
      <c r="AE347" s="90">
        <f t="shared" si="66"/>
        <v>2</v>
      </c>
      <c r="AF347" s="90"/>
      <c r="AG347" s="90">
        <f t="shared" si="67"/>
        <v>2</v>
      </c>
      <c r="AH347" s="90"/>
      <c r="AI347" s="90">
        <f t="shared" si="68"/>
        <v>2</v>
      </c>
      <c r="AJ347" s="90"/>
      <c r="AK347" s="90">
        <f t="shared" si="69"/>
        <v>2</v>
      </c>
    </row>
    <row r="348" spans="1:37" x14ac:dyDescent="0.2">
      <c r="A348" s="87" t="s">
        <v>40</v>
      </c>
      <c r="B348" s="90" t="s">
        <v>819</v>
      </c>
      <c r="C348" s="94" t="s">
        <v>1004</v>
      </c>
      <c r="D348" s="90" t="s">
        <v>468</v>
      </c>
      <c r="E348" s="94" t="s">
        <v>660</v>
      </c>
      <c r="F348" s="90" t="s">
        <v>1273</v>
      </c>
      <c r="G348" s="103" t="s">
        <v>2836</v>
      </c>
      <c r="H348" s="90" t="s">
        <v>1907</v>
      </c>
      <c r="I348" s="87" t="s">
        <v>1759</v>
      </c>
      <c r="J348" s="90" t="s">
        <v>1058</v>
      </c>
      <c r="K348" s="83" t="s">
        <v>2611</v>
      </c>
      <c r="L348" s="82"/>
      <c r="M348" s="90">
        <v>0</v>
      </c>
      <c r="N348" s="90"/>
      <c r="O348" s="90">
        <f t="shared" si="58"/>
        <v>0</v>
      </c>
      <c r="P348" s="90"/>
      <c r="Q348" s="90">
        <f t="shared" si="59"/>
        <v>0</v>
      </c>
      <c r="R348" s="90"/>
      <c r="S348" s="90">
        <f t="shared" si="60"/>
        <v>0</v>
      </c>
      <c r="T348" s="90"/>
      <c r="U348" s="90">
        <f t="shared" si="61"/>
        <v>0</v>
      </c>
      <c r="V348" s="90"/>
      <c r="W348" s="90">
        <f t="shared" si="62"/>
        <v>0</v>
      </c>
      <c r="X348" s="90"/>
      <c r="Y348" s="90">
        <f t="shared" si="63"/>
        <v>0</v>
      </c>
      <c r="Z348" s="90"/>
      <c r="AA348" s="90">
        <f t="shared" si="64"/>
        <v>0</v>
      </c>
      <c r="AB348" s="90"/>
      <c r="AC348" s="90">
        <f t="shared" si="65"/>
        <v>0</v>
      </c>
      <c r="AD348" s="90"/>
      <c r="AE348" s="90">
        <f t="shared" si="66"/>
        <v>0</v>
      </c>
      <c r="AF348" s="90"/>
      <c r="AG348" s="90">
        <f t="shared" si="67"/>
        <v>0</v>
      </c>
      <c r="AH348" s="90"/>
      <c r="AI348" s="90">
        <f t="shared" si="68"/>
        <v>0</v>
      </c>
      <c r="AJ348" s="90"/>
      <c r="AK348" s="90">
        <f t="shared" si="69"/>
        <v>0</v>
      </c>
    </row>
    <row r="349" spans="1:37" x14ac:dyDescent="0.2">
      <c r="A349" s="87" t="s">
        <v>40</v>
      </c>
      <c r="B349" s="90" t="s">
        <v>819</v>
      </c>
      <c r="C349" s="94" t="s">
        <v>609</v>
      </c>
      <c r="D349" s="90" t="s">
        <v>2029</v>
      </c>
      <c r="E349" s="94" t="s">
        <v>660</v>
      </c>
      <c r="F349" s="90" t="s">
        <v>1273</v>
      </c>
      <c r="G349" s="103" t="s">
        <v>2573</v>
      </c>
      <c r="H349" s="90" t="s">
        <v>2195</v>
      </c>
      <c r="I349" s="87" t="s">
        <v>1759</v>
      </c>
      <c r="J349" s="90" t="s">
        <v>1058</v>
      </c>
      <c r="K349" s="83" t="s">
        <v>2611</v>
      </c>
      <c r="L349" s="82"/>
      <c r="M349" s="90">
        <v>0</v>
      </c>
      <c r="N349" s="90"/>
      <c r="O349" s="90">
        <f t="shared" si="58"/>
        <v>0</v>
      </c>
      <c r="P349" s="90"/>
      <c r="Q349" s="90">
        <f t="shared" si="59"/>
        <v>0</v>
      </c>
      <c r="R349" s="90"/>
      <c r="S349" s="90">
        <f t="shared" si="60"/>
        <v>0</v>
      </c>
      <c r="T349" s="90"/>
      <c r="U349" s="90">
        <f t="shared" si="61"/>
        <v>0</v>
      </c>
      <c r="V349" s="90"/>
      <c r="W349" s="90">
        <f t="shared" si="62"/>
        <v>0</v>
      </c>
      <c r="X349" s="90"/>
      <c r="Y349" s="90">
        <f t="shared" si="63"/>
        <v>0</v>
      </c>
      <c r="Z349" s="90"/>
      <c r="AA349" s="90">
        <f t="shared" si="64"/>
        <v>0</v>
      </c>
      <c r="AB349" s="90"/>
      <c r="AC349" s="90">
        <f t="shared" si="65"/>
        <v>0</v>
      </c>
      <c r="AD349" s="90"/>
      <c r="AE349" s="90">
        <f t="shared" si="66"/>
        <v>0</v>
      </c>
      <c r="AF349" s="90"/>
      <c r="AG349" s="90">
        <f t="shared" si="67"/>
        <v>0</v>
      </c>
      <c r="AH349" s="90"/>
      <c r="AI349" s="90">
        <f t="shared" si="68"/>
        <v>0</v>
      </c>
      <c r="AJ349" s="90"/>
      <c r="AK349" s="90">
        <f t="shared" si="69"/>
        <v>0</v>
      </c>
    </row>
    <row r="350" spans="1:37" x14ac:dyDescent="0.2">
      <c r="A350" s="87" t="s">
        <v>40</v>
      </c>
      <c r="B350" s="90" t="s">
        <v>819</v>
      </c>
      <c r="C350" s="94" t="s">
        <v>1015</v>
      </c>
      <c r="D350" s="90" t="s">
        <v>2030</v>
      </c>
      <c r="E350" s="94" t="s">
        <v>715</v>
      </c>
      <c r="F350" s="90" t="s">
        <v>2229</v>
      </c>
      <c r="G350" s="103" t="s">
        <v>2837</v>
      </c>
      <c r="H350" s="90" t="s">
        <v>2383</v>
      </c>
      <c r="I350" s="87" t="s">
        <v>469</v>
      </c>
      <c r="J350" s="90" t="s">
        <v>1755</v>
      </c>
      <c r="K350" s="83" t="s">
        <v>2610</v>
      </c>
      <c r="L350" s="82" t="s">
        <v>2581</v>
      </c>
      <c r="M350" s="90">
        <v>51</v>
      </c>
      <c r="N350" s="90"/>
      <c r="O350" s="90">
        <f t="shared" si="58"/>
        <v>51</v>
      </c>
      <c r="P350" s="90"/>
      <c r="Q350" s="90">
        <f t="shared" si="59"/>
        <v>51</v>
      </c>
      <c r="R350" s="90"/>
      <c r="S350" s="90">
        <f t="shared" si="60"/>
        <v>51</v>
      </c>
      <c r="T350" s="90"/>
      <c r="U350" s="90">
        <f t="shared" si="61"/>
        <v>51</v>
      </c>
      <c r="V350" s="90"/>
      <c r="W350" s="90">
        <f t="shared" si="62"/>
        <v>51</v>
      </c>
      <c r="X350" s="90"/>
      <c r="Y350" s="90">
        <f t="shared" si="63"/>
        <v>51</v>
      </c>
      <c r="Z350" s="90">
        <v>0</v>
      </c>
      <c r="AA350" s="90">
        <f t="shared" si="64"/>
        <v>51</v>
      </c>
      <c r="AB350" s="90"/>
      <c r="AC350" s="90">
        <f t="shared" si="65"/>
        <v>51</v>
      </c>
      <c r="AD350" s="90"/>
      <c r="AE350" s="90">
        <f t="shared" si="66"/>
        <v>51</v>
      </c>
      <c r="AF350" s="90"/>
      <c r="AG350" s="90">
        <f t="shared" si="67"/>
        <v>51</v>
      </c>
      <c r="AH350" s="90"/>
      <c r="AI350" s="90">
        <f t="shared" si="68"/>
        <v>51</v>
      </c>
      <c r="AJ350" s="90"/>
      <c r="AK350" s="90">
        <f t="shared" si="69"/>
        <v>51</v>
      </c>
    </row>
    <row r="351" spans="1:37" x14ac:dyDescent="0.2">
      <c r="A351" s="87" t="s">
        <v>40</v>
      </c>
      <c r="B351" s="90" t="s">
        <v>819</v>
      </c>
      <c r="C351" s="94" t="s">
        <v>997</v>
      </c>
      <c r="D351" s="90" t="s">
        <v>2033</v>
      </c>
      <c r="E351" s="94" t="s">
        <v>715</v>
      </c>
      <c r="F351" s="90" t="s">
        <v>2229</v>
      </c>
      <c r="G351" s="103" t="s">
        <v>1247</v>
      </c>
      <c r="H351" s="90" t="s">
        <v>1211</v>
      </c>
      <c r="I351" s="87" t="s">
        <v>469</v>
      </c>
      <c r="J351" s="90" t="s">
        <v>1755</v>
      </c>
      <c r="K351" s="83" t="s">
        <v>2610</v>
      </c>
      <c r="L351" s="82" t="s">
        <v>2581</v>
      </c>
      <c r="M351" s="90">
        <v>1</v>
      </c>
      <c r="N351" s="90"/>
      <c r="O351" s="90">
        <f t="shared" si="58"/>
        <v>1</v>
      </c>
      <c r="P351" s="90"/>
      <c r="Q351" s="90">
        <f t="shared" si="59"/>
        <v>1</v>
      </c>
      <c r="R351" s="90"/>
      <c r="S351" s="90">
        <f t="shared" si="60"/>
        <v>1</v>
      </c>
      <c r="T351" s="90"/>
      <c r="U351" s="90">
        <f t="shared" si="61"/>
        <v>1</v>
      </c>
      <c r="V351" s="90"/>
      <c r="W351" s="90">
        <f t="shared" si="62"/>
        <v>1</v>
      </c>
      <c r="X351" s="90"/>
      <c r="Y351" s="90">
        <f t="shared" si="63"/>
        <v>1</v>
      </c>
      <c r="Z351" s="90"/>
      <c r="AA351" s="90">
        <f t="shared" si="64"/>
        <v>1</v>
      </c>
      <c r="AB351" s="90"/>
      <c r="AC351" s="90">
        <f t="shared" si="65"/>
        <v>1</v>
      </c>
      <c r="AD351" s="90"/>
      <c r="AE351" s="90">
        <f t="shared" si="66"/>
        <v>1</v>
      </c>
      <c r="AF351" s="90"/>
      <c r="AG351" s="90">
        <f t="shared" si="67"/>
        <v>1</v>
      </c>
      <c r="AH351" s="90"/>
      <c r="AI351" s="90">
        <f t="shared" si="68"/>
        <v>1</v>
      </c>
      <c r="AJ351" s="90"/>
      <c r="AK351" s="90">
        <f t="shared" si="69"/>
        <v>1</v>
      </c>
    </row>
    <row r="352" spans="1:37" x14ac:dyDescent="0.2">
      <c r="A352" s="87" t="s">
        <v>40</v>
      </c>
      <c r="B352" s="90" t="s">
        <v>819</v>
      </c>
      <c r="C352" s="94" t="s">
        <v>599</v>
      </c>
      <c r="D352" s="90" t="s">
        <v>1394</v>
      </c>
      <c r="E352" s="94" t="s">
        <v>715</v>
      </c>
      <c r="F352" s="90" t="s">
        <v>2229</v>
      </c>
      <c r="G352" s="103" t="s">
        <v>1063</v>
      </c>
      <c r="H352" s="90" t="s">
        <v>2384</v>
      </c>
      <c r="I352" s="87" t="s">
        <v>469</v>
      </c>
      <c r="J352" s="90" t="s">
        <v>1755</v>
      </c>
      <c r="K352" s="83" t="s">
        <v>2610</v>
      </c>
      <c r="L352" s="82" t="s">
        <v>2581</v>
      </c>
      <c r="M352" s="90">
        <v>0</v>
      </c>
      <c r="N352" s="90"/>
      <c r="O352" s="90">
        <f t="shared" si="58"/>
        <v>0</v>
      </c>
      <c r="P352" s="90"/>
      <c r="Q352" s="90">
        <f t="shared" si="59"/>
        <v>0</v>
      </c>
      <c r="R352" s="90"/>
      <c r="S352" s="90">
        <f t="shared" si="60"/>
        <v>0</v>
      </c>
      <c r="T352" s="90"/>
      <c r="U352" s="90">
        <f t="shared" si="61"/>
        <v>0</v>
      </c>
      <c r="V352" s="90"/>
      <c r="W352" s="90">
        <f t="shared" si="62"/>
        <v>0</v>
      </c>
      <c r="X352" s="90"/>
      <c r="Y352" s="90">
        <f t="shared" si="63"/>
        <v>0</v>
      </c>
      <c r="Z352" s="90"/>
      <c r="AA352" s="90">
        <f t="shared" si="64"/>
        <v>0</v>
      </c>
      <c r="AB352" s="90"/>
      <c r="AC352" s="90">
        <f t="shared" si="65"/>
        <v>0</v>
      </c>
      <c r="AD352" s="90"/>
      <c r="AE352" s="90">
        <f t="shared" si="66"/>
        <v>0</v>
      </c>
      <c r="AF352" s="90"/>
      <c r="AG352" s="90">
        <f t="shared" si="67"/>
        <v>0</v>
      </c>
      <c r="AH352" s="90"/>
      <c r="AI352" s="90">
        <f t="shared" si="68"/>
        <v>0</v>
      </c>
      <c r="AJ352" s="90"/>
      <c r="AK352" s="90">
        <f t="shared" si="69"/>
        <v>0</v>
      </c>
    </row>
    <row r="353" spans="1:39" x14ac:dyDescent="0.2">
      <c r="A353" s="87" t="s">
        <v>40</v>
      </c>
      <c r="B353" s="90" t="s">
        <v>819</v>
      </c>
      <c r="C353" s="94" t="s">
        <v>602</v>
      </c>
      <c r="D353" s="90" t="s">
        <v>2035</v>
      </c>
      <c r="E353" s="94" t="s">
        <v>715</v>
      </c>
      <c r="F353" s="90" t="s">
        <v>2229</v>
      </c>
      <c r="G353" s="103" t="s">
        <v>2838</v>
      </c>
      <c r="H353" s="90" t="s">
        <v>2232</v>
      </c>
      <c r="I353" s="87" t="s">
        <v>469</v>
      </c>
      <c r="J353" s="90" t="s">
        <v>1755</v>
      </c>
      <c r="K353" s="83" t="s">
        <v>2610</v>
      </c>
      <c r="L353" s="82" t="s">
        <v>2581</v>
      </c>
      <c r="M353" s="90">
        <v>53</v>
      </c>
      <c r="N353" s="90"/>
      <c r="O353" s="90">
        <f t="shared" si="58"/>
        <v>53</v>
      </c>
      <c r="P353" s="90"/>
      <c r="Q353" s="90">
        <f t="shared" si="59"/>
        <v>53</v>
      </c>
      <c r="R353" s="90"/>
      <c r="S353" s="90">
        <f t="shared" si="60"/>
        <v>53</v>
      </c>
      <c r="T353" s="90">
        <v>0</v>
      </c>
      <c r="U353" s="90">
        <f t="shared" si="61"/>
        <v>53</v>
      </c>
      <c r="V353" s="90"/>
      <c r="W353" s="90">
        <f t="shared" si="62"/>
        <v>53</v>
      </c>
      <c r="X353" s="90"/>
      <c r="Y353" s="90">
        <f t="shared" si="63"/>
        <v>53</v>
      </c>
      <c r="Z353" s="90"/>
      <c r="AA353" s="90">
        <f t="shared" si="64"/>
        <v>53</v>
      </c>
      <c r="AB353" s="90"/>
      <c r="AC353" s="90">
        <f t="shared" si="65"/>
        <v>53</v>
      </c>
      <c r="AD353" s="90"/>
      <c r="AE353" s="90">
        <f t="shared" si="66"/>
        <v>53</v>
      </c>
      <c r="AF353" s="90"/>
      <c r="AG353" s="90">
        <f t="shared" si="67"/>
        <v>53</v>
      </c>
      <c r="AH353" s="90"/>
      <c r="AI353" s="90">
        <f t="shared" si="68"/>
        <v>53</v>
      </c>
      <c r="AJ353" s="90"/>
      <c r="AK353" s="90">
        <f t="shared" si="69"/>
        <v>53</v>
      </c>
    </row>
    <row r="354" spans="1:39" x14ac:dyDescent="0.2">
      <c r="A354" s="87" t="s">
        <v>40</v>
      </c>
      <c r="B354" s="90" t="s">
        <v>819</v>
      </c>
      <c r="C354" s="94" t="s">
        <v>606</v>
      </c>
      <c r="D354" s="90" t="s">
        <v>2036</v>
      </c>
      <c r="E354" s="94" t="s">
        <v>715</v>
      </c>
      <c r="F354" s="90" t="s">
        <v>2229</v>
      </c>
      <c r="G354" s="103" t="s">
        <v>722</v>
      </c>
      <c r="H354" s="90" t="s">
        <v>1548</v>
      </c>
      <c r="I354" s="87" t="s">
        <v>469</v>
      </c>
      <c r="J354" s="90" t="s">
        <v>1755</v>
      </c>
      <c r="K354" s="83" t="s">
        <v>2610</v>
      </c>
      <c r="L354" s="82" t="s">
        <v>2581</v>
      </c>
      <c r="M354" s="90">
        <v>37</v>
      </c>
      <c r="N354" s="90"/>
      <c r="O354" s="90">
        <f t="shared" si="58"/>
        <v>37</v>
      </c>
      <c r="P354" s="90"/>
      <c r="Q354" s="90">
        <f t="shared" si="59"/>
        <v>37</v>
      </c>
      <c r="R354" s="90"/>
      <c r="S354" s="90">
        <f t="shared" si="60"/>
        <v>37</v>
      </c>
      <c r="T354" s="90"/>
      <c r="U354" s="90">
        <f t="shared" si="61"/>
        <v>37</v>
      </c>
      <c r="V354" s="90"/>
      <c r="W354" s="90">
        <f t="shared" si="62"/>
        <v>37</v>
      </c>
      <c r="X354" s="90"/>
      <c r="Y354" s="90">
        <f t="shared" si="63"/>
        <v>37</v>
      </c>
      <c r="Z354" s="90"/>
      <c r="AA354" s="90">
        <f t="shared" si="64"/>
        <v>37</v>
      </c>
      <c r="AB354" s="90"/>
      <c r="AC354" s="90">
        <f t="shared" si="65"/>
        <v>37</v>
      </c>
      <c r="AD354" s="90"/>
      <c r="AE354" s="90">
        <f t="shared" si="66"/>
        <v>37</v>
      </c>
      <c r="AF354" s="90"/>
      <c r="AG354" s="90">
        <f t="shared" si="67"/>
        <v>37</v>
      </c>
      <c r="AH354" s="90"/>
      <c r="AI354" s="90">
        <f t="shared" si="68"/>
        <v>37</v>
      </c>
      <c r="AJ354" s="90"/>
      <c r="AK354" s="90">
        <f t="shared" si="69"/>
        <v>37</v>
      </c>
    </row>
    <row r="355" spans="1:39" x14ac:dyDescent="0.2">
      <c r="A355" s="87" t="s">
        <v>40</v>
      </c>
      <c r="B355" s="90" t="s">
        <v>819</v>
      </c>
      <c r="C355" s="94" t="s">
        <v>354</v>
      </c>
      <c r="D355" s="90" t="s">
        <v>2037</v>
      </c>
      <c r="E355" s="94" t="s">
        <v>715</v>
      </c>
      <c r="F355" s="90" t="s">
        <v>2229</v>
      </c>
      <c r="G355" s="103" t="s">
        <v>2839</v>
      </c>
      <c r="H355" s="90" t="s">
        <v>2385</v>
      </c>
      <c r="I355" s="87" t="s">
        <v>1756</v>
      </c>
      <c r="J355" s="90" t="s">
        <v>105</v>
      </c>
      <c r="K355" s="83" t="s">
        <v>490</v>
      </c>
      <c r="L355" s="82" t="s">
        <v>2584</v>
      </c>
      <c r="M355" s="90">
        <v>19</v>
      </c>
      <c r="N355" s="90"/>
      <c r="O355" s="90">
        <f t="shared" si="58"/>
        <v>19</v>
      </c>
      <c r="P355" s="90"/>
      <c r="Q355" s="90">
        <f t="shared" si="59"/>
        <v>19</v>
      </c>
      <c r="R355" s="90"/>
      <c r="S355" s="90">
        <f t="shared" si="60"/>
        <v>19</v>
      </c>
      <c r="T355" s="90"/>
      <c r="U355" s="90">
        <f t="shared" si="61"/>
        <v>19</v>
      </c>
      <c r="V355" s="90"/>
      <c r="W355" s="90">
        <f t="shared" si="62"/>
        <v>19</v>
      </c>
      <c r="X355" s="90"/>
      <c r="Y355" s="90">
        <f t="shared" si="63"/>
        <v>19</v>
      </c>
      <c r="Z355" s="90"/>
      <c r="AA355" s="90">
        <f t="shared" si="64"/>
        <v>19</v>
      </c>
      <c r="AB355" s="90"/>
      <c r="AC355" s="90">
        <f t="shared" si="65"/>
        <v>19</v>
      </c>
      <c r="AD355" s="90"/>
      <c r="AE355" s="90">
        <f t="shared" si="66"/>
        <v>19</v>
      </c>
      <c r="AF355" s="90"/>
      <c r="AG355" s="90">
        <f t="shared" si="67"/>
        <v>19</v>
      </c>
      <c r="AH355" s="90"/>
      <c r="AI355" s="90">
        <f t="shared" si="68"/>
        <v>19</v>
      </c>
      <c r="AJ355" s="90"/>
      <c r="AK355" s="90">
        <f t="shared" si="69"/>
        <v>19</v>
      </c>
    </row>
    <row r="356" spans="1:39" x14ac:dyDescent="0.2">
      <c r="A356" s="87" t="s">
        <v>40</v>
      </c>
      <c r="B356" s="90" t="s">
        <v>819</v>
      </c>
      <c r="C356" s="94" t="s">
        <v>611</v>
      </c>
      <c r="D356" s="90" t="s">
        <v>2038</v>
      </c>
      <c r="E356" s="94" t="s">
        <v>774</v>
      </c>
      <c r="F356" s="90" t="s">
        <v>2230</v>
      </c>
      <c r="G356" s="103" t="s">
        <v>1115</v>
      </c>
      <c r="H356" s="90" t="s">
        <v>1583</v>
      </c>
      <c r="I356" s="87" t="s">
        <v>1759</v>
      </c>
      <c r="J356" s="90" t="s">
        <v>1058</v>
      </c>
      <c r="K356" s="83" t="s">
        <v>2611</v>
      </c>
      <c r="L356" s="82" t="s">
        <v>2585</v>
      </c>
      <c r="M356" s="90">
        <v>0</v>
      </c>
      <c r="N356" s="90"/>
      <c r="O356" s="90">
        <f t="shared" si="58"/>
        <v>0</v>
      </c>
      <c r="P356" s="90"/>
      <c r="Q356" s="90">
        <f t="shared" si="59"/>
        <v>0</v>
      </c>
      <c r="R356" s="90"/>
      <c r="S356" s="90">
        <f t="shared" si="60"/>
        <v>0</v>
      </c>
      <c r="T356" s="90"/>
      <c r="U356" s="90">
        <f t="shared" si="61"/>
        <v>0</v>
      </c>
      <c r="V356" s="90"/>
      <c r="W356" s="90">
        <f t="shared" si="62"/>
        <v>0</v>
      </c>
      <c r="X356" s="90"/>
      <c r="Y356" s="90">
        <f t="shared" si="63"/>
        <v>0</v>
      </c>
      <c r="Z356" s="90"/>
      <c r="AA356" s="90">
        <f t="shared" si="64"/>
        <v>0</v>
      </c>
      <c r="AB356" s="90"/>
      <c r="AC356" s="90">
        <f t="shared" si="65"/>
        <v>0</v>
      </c>
      <c r="AD356" s="90"/>
      <c r="AE356" s="90">
        <f t="shared" si="66"/>
        <v>0</v>
      </c>
      <c r="AF356" s="90"/>
      <c r="AG356" s="90">
        <f t="shared" si="67"/>
        <v>0</v>
      </c>
      <c r="AH356" s="90"/>
      <c r="AI356" s="90">
        <f t="shared" si="68"/>
        <v>0</v>
      </c>
      <c r="AJ356" s="90"/>
      <c r="AK356" s="90">
        <f t="shared" si="69"/>
        <v>0</v>
      </c>
    </row>
    <row r="357" spans="1:39" x14ac:dyDescent="0.2">
      <c r="A357" s="87" t="s">
        <v>40</v>
      </c>
      <c r="B357" s="90" t="s">
        <v>819</v>
      </c>
      <c r="C357" s="94" t="s">
        <v>613</v>
      </c>
      <c r="D357" s="90" t="s">
        <v>2039</v>
      </c>
      <c r="E357" s="94" t="s">
        <v>774</v>
      </c>
      <c r="F357" s="90" t="s">
        <v>2230</v>
      </c>
      <c r="G357" s="103" t="s">
        <v>2840</v>
      </c>
      <c r="H357" s="90" t="s">
        <v>2388</v>
      </c>
      <c r="I357" s="87" t="s">
        <v>1759</v>
      </c>
      <c r="J357" s="90" t="s">
        <v>1058</v>
      </c>
      <c r="K357" s="83" t="s">
        <v>2611</v>
      </c>
      <c r="L357" s="82" t="s">
        <v>2585</v>
      </c>
      <c r="M357" s="90">
        <v>0</v>
      </c>
      <c r="N357" s="90"/>
      <c r="O357" s="90">
        <f t="shared" si="58"/>
        <v>0</v>
      </c>
      <c r="P357" s="90"/>
      <c r="Q357" s="90">
        <f t="shared" si="59"/>
        <v>0</v>
      </c>
      <c r="R357" s="90"/>
      <c r="S357" s="90">
        <f t="shared" si="60"/>
        <v>0</v>
      </c>
      <c r="T357" s="90"/>
      <c r="U357" s="90">
        <f t="shared" si="61"/>
        <v>0</v>
      </c>
      <c r="V357" s="90"/>
      <c r="W357" s="90">
        <f t="shared" si="62"/>
        <v>0</v>
      </c>
      <c r="X357" s="90"/>
      <c r="Y357" s="90">
        <f t="shared" si="63"/>
        <v>0</v>
      </c>
      <c r="Z357" s="90"/>
      <c r="AA357" s="90">
        <f t="shared" si="64"/>
        <v>0</v>
      </c>
      <c r="AB357" s="90"/>
      <c r="AC357" s="90">
        <f t="shared" si="65"/>
        <v>0</v>
      </c>
      <c r="AD357" s="90"/>
      <c r="AE357" s="90">
        <f t="shared" si="66"/>
        <v>0</v>
      </c>
      <c r="AF357" s="90"/>
      <c r="AG357" s="90">
        <f t="shared" si="67"/>
        <v>0</v>
      </c>
      <c r="AH357" s="90"/>
      <c r="AI357" s="90">
        <f t="shared" si="68"/>
        <v>0</v>
      </c>
      <c r="AJ357" s="90"/>
      <c r="AK357" s="90">
        <f t="shared" si="69"/>
        <v>0</v>
      </c>
    </row>
    <row r="358" spans="1:39" x14ac:dyDescent="0.2">
      <c r="A358" s="87" t="s">
        <v>40</v>
      </c>
      <c r="B358" s="90" t="s">
        <v>819</v>
      </c>
      <c r="C358" s="94" t="s">
        <v>537</v>
      </c>
      <c r="D358" s="90" t="s">
        <v>1137</v>
      </c>
      <c r="E358" s="94" t="s">
        <v>774</v>
      </c>
      <c r="F358" s="90" t="s">
        <v>2230</v>
      </c>
      <c r="G358" s="103" t="s">
        <v>2841</v>
      </c>
      <c r="H358" s="90" t="s">
        <v>1546</v>
      </c>
      <c r="I358" s="87" t="s">
        <v>1759</v>
      </c>
      <c r="J358" s="90" t="s">
        <v>1058</v>
      </c>
      <c r="K358" s="83" t="s">
        <v>2611</v>
      </c>
      <c r="L358" s="82" t="s">
        <v>2585</v>
      </c>
      <c r="M358" s="90">
        <v>6</v>
      </c>
      <c r="N358" s="90"/>
      <c r="O358" s="90">
        <f t="shared" si="58"/>
        <v>6</v>
      </c>
      <c r="P358" s="90"/>
      <c r="Q358" s="90">
        <f t="shared" si="59"/>
        <v>6</v>
      </c>
      <c r="R358" s="90"/>
      <c r="S358" s="90">
        <f t="shared" si="60"/>
        <v>6</v>
      </c>
      <c r="T358" s="90"/>
      <c r="U358" s="90">
        <f t="shared" si="61"/>
        <v>6</v>
      </c>
      <c r="V358" s="90"/>
      <c r="W358" s="90">
        <f t="shared" si="62"/>
        <v>6</v>
      </c>
      <c r="X358" s="90"/>
      <c r="Y358" s="90">
        <f t="shared" si="63"/>
        <v>6</v>
      </c>
      <c r="Z358" s="90"/>
      <c r="AA358" s="90">
        <f t="shared" si="64"/>
        <v>6</v>
      </c>
      <c r="AB358" s="90"/>
      <c r="AC358" s="90">
        <f t="shared" si="65"/>
        <v>6</v>
      </c>
      <c r="AD358" s="90"/>
      <c r="AE358" s="90">
        <f t="shared" si="66"/>
        <v>6</v>
      </c>
      <c r="AF358" s="90"/>
      <c r="AG358" s="90">
        <f t="shared" si="67"/>
        <v>6</v>
      </c>
      <c r="AH358" s="90"/>
      <c r="AI358" s="90">
        <f t="shared" si="68"/>
        <v>6</v>
      </c>
      <c r="AJ358" s="90"/>
      <c r="AK358" s="90">
        <f t="shared" si="69"/>
        <v>6</v>
      </c>
    </row>
    <row r="359" spans="1:39" x14ac:dyDescent="0.2">
      <c r="A359" s="87" t="s">
        <v>40</v>
      </c>
      <c r="B359" s="90" t="s">
        <v>819</v>
      </c>
      <c r="C359" s="94" t="s">
        <v>1022</v>
      </c>
      <c r="D359" s="90" t="s">
        <v>878</v>
      </c>
      <c r="E359" s="94" t="s">
        <v>774</v>
      </c>
      <c r="F359" s="90" t="s">
        <v>2230</v>
      </c>
      <c r="G359" s="103" t="s">
        <v>1367</v>
      </c>
      <c r="H359" s="90" t="s">
        <v>2233</v>
      </c>
      <c r="I359" s="87" t="s">
        <v>1759</v>
      </c>
      <c r="J359" s="90" t="s">
        <v>1058</v>
      </c>
      <c r="K359" s="83" t="s">
        <v>2611</v>
      </c>
      <c r="L359" s="82" t="s">
        <v>2585</v>
      </c>
      <c r="M359" s="90">
        <v>18</v>
      </c>
      <c r="N359" s="90"/>
      <c r="O359" s="90">
        <f t="shared" si="58"/>
        <v>18</v>
      </c>
      <c r="P359" s="90"/>
      <c r="Q359" s="90">
        <f t="shared" si="59"/>
        <v>18</v>
      </c>
      <c r="R359" s="90"/>
      <c r="S359" s="90">
        <f t="shared" si="60"/>
        <v>18</v>
      </c>
      <c r="T359" s="90"/>
      <c r="U359" s="90">
        <f t="shared" si="61"/>
        <v>18</v>
      </c>
      <c r="V359" s="90">
        <v>-1</v>
      </c>
      <c r="W359" s="90">
        <f t="shared" si="62"/>
        <v>17</v>
      </c>
      <c r="X359" s="90"/>
      <c r="Y359" s="90">
        <f t="shared" si="63"/>
        <v>17</v>
      </c>
      <c r="Z359" s="90"/>
      <c r="AA359" s="90">
        <f t="shared" si="64"/>
        <v>17</v>
      </c>
      <c r="AB359" s="90"/>
      <c r="AC359" s="90">
        <f t="shared" si="65"/>
        <v>17</v>
      </c>
      <c r="AD359" s="90"/>
      <c r="AE359" s="90">
        <f t="shared" si="66"/>
        <v>17</v>
      </c>
      <c r="AF359" s="90"/>
      <c r="AG359" s="90">
        <f t="shared" si="67"/>
        <v>17</v>
      </c>
      <c r="AH359" s="90"/>
      <c r="AI359" s="90">
        <f t="shared" si="68"/>
        <v>17</v>
      </c>
      <c r="AJ359" s="90"/>
      <c r="AK359" s="90">
        <f t="shared" si="69"/>
        <v>17</v>
      </c>
    </row>
    <row r="360" spans="1:39" x14ac:dyDescent="0.2">
      <c r="A360" s="87" t="s">
        <v>40</v>
      </c>
      <c r="B360" s="90" t="s">
        <v>819</v>
      </c>
      <c r="C360" s="94" t="s">
        <v>1041</v>
      </c>
      <c r="D360" s="90" t="s">
        <v>2041</v>
      </c>
      <c r="E360" s="94" t="s">
        <v>774</v>
      </c>
      <c r="F360" s="90" t="s">
        <v>2230</v>
      </c>
      <c r="G360" s="103" t="s">
        <v>100</v>
      </c>
      <c r="H360" s="90" t="s">
        <v>2390</v>
      </c>
      <c r="I360" s="87" t="s">
        <v>1759</v>
      </c>
      <c r="J360" s="90" t="s">
        <v>1058</v>
      </c>
      <c r="K360" s="83" t="s">
        <v>2611</v>
      </c>
      <c r="L360" s="82" t="s">
        <v>2585</v>
      </c>
      <c r="M360" s="90">
        <v>0</v>
      </c>
      <c r="N360" s="90"/>
      <c r="O360" s="90">
        <f t="shared" si="58"/>
        <v>0</v>
      </c>
      <c r="P360" s="90"/>
      <c r="Q360" s="90">
        <f t="shared" si="59"/>
        <v>0</v>
      </c>
      <c r="R360" s="90"/>
      <c r="S360" s="90">
        <f t="shared" si="60"/>
        <v>0</v>
      </c>
      <c r="T360" s="90"/>
      <c r="U360" s="90">
        <f t="shared" si="61"/>
        <v>0</v>
      </c>
      <c r="V360" s="90"/>
      <c r="W360" s="90">
        <f t="shared" si="62"/>
        <v>0</v>
      </c>
      <c r="X360" s="90"/>
      <c r="Y360" s="90">
        <f t="shared" si="63"/>
        <v>0</v>
      </c>
      <c r="Z360" s="90"/>
      <c r="AA360" s="90">
        <f t="shared" si="64"/>
        <v>0</v>
      </c>
      <c r="AB360" s="90"/>
      <c r="AC360" s="90">
        <f t="shared" si="65"/>
        <v>0</v>
      </c>
      <c r="AD360" s="90"/>
      <c r="AE360" s="90">
        <f t="shared" si="66"/>
        <v>0</v>
      </c>
      <c r="AF360" s="90"/>
      <c r="AG360" s="90">
        <f t="shared" si="67"/>
        <v>0</v>
      </c>
      <c r="AH360" s="90"/>
      <c r="AI360" s="90">
        <f t="shared" si="68"/>
        <v>0</v>
      </c>
      <c r="AJ360" s="90"/>
      <c r="AK360" s="90">
        <f t="shared" si="69"/>
        <v>0</v>
      </c>
    </row>
    <row r="361" spans="1:39" x14ac:dyDescent="0.2">
      <c r="A361" s="87" t="s">
        <v>40</v>
      </c>
      <c r="B361" s="90" t="s">
        <v>819</v>
      </c>
      <c r="C361" s="94" t="s">
        <v>6</v>
      </c>
      <c r="D361" s="90" t="s">
        <v>524</v>
      </c>
      <c r="E361" s="94" t="s">
        <v>390</v>
      </c>
      <c r="F361" s="90" t="s">
        <v>2225</v>
      </c>
      <c r="G361" s="103" t="s">
        <v>870</v>
      </c>
      <c r="H361" s="90" t="s">
        <v>511</v>
      </c>
      <c r="I361" s="87" t="s">
        <v>1756</v>
      </c>
      <c r="J361" s="90" t="s">
        <v>105</v>
      </c>
      <c r="K361" s="83" t="s">
        <v>490</v>
      </c>
      <c r="L361" s="82"/>
      <c r="M361" s="90">
        <v>1</v>
      </c>
      <c r="N361" s="90"/>
      <c r="O361" s="90">
        <f t="shared" si="58"/>
        <v>1</v>
      </c>
      <c r="P361" s="90"/>
      <c r="Q361" s="90">
        <f t="shared" si="59"/>
        <v>1</v>
      </c>
      <c r="R361" s="90"/>
      <c r="S361" s="90">
        <f t="shared" si="60"/>
        <v>1</v>
      </c>
      <c r="T361" s="90"/>
      <c r="U361" s="90">
        <f t="shared" si="61"/>
        <v>1</v>
      </c>
      <c r="V361" s="90"/>
      <c r="W361" s="90">
        <f t="shared" si="62"/>
        <v>1</v>
      </c>
      <c r="X361" s="90"/>
      <c r="Y361" s="90">
        <f t="shared" si="63"/>
        <v>1</v>
      </c>
      <c r="Z361" s="90"/>
      <c r="AA361" s="90">
        <f t="shared" si="64"/>
        <v>1</v>
      </c>
      <c r="AB361" s="90"/>
      <c r="AC361" s="90">
        <f t="shared" si="65"/>
        <v>1</v>
      </c>
      <c r="AD361" s="90"/>
      <c r="AE361" s="90">
        <f t="shared" si="66"/>
        <v>1</v>
      </c>
      <c r="AF361" s="90"/>
      <c r="AG361" s="90">
        <f t="shared" si="67"/>
        <v>1</v>
      </c>
      <c r="AH361" s="90"/>
      <c r="AI361" s="90">
        <f t="shared" si="68"/>
        <v>1</v>
      </c>
      <c r="AJ361" s="90"/>
      <c r="AK361" s="90">
        <f t="shared" si="69"/>
        <v>1</v>
      </c>
    </row>
    <row r="362" spans="1:39" x14ac:dyDescent="0.2">
      <c r="A362" s="87" t="s">
        <v>40</v>
      </c>
      <c r="B362" s="90" t="s">
        <v>819</v>
      </c>
      <c r="C362" s="94" t="s">
        <v>1051</v>
      </c>
      <c r="D362" s="100" t="s">
        <v>1400</v>
      </c>
      <c r="E362" s="94" t="s">
        <v>363</v>
      </c>
      <c r="F362" s="90" t="s">
        <v>1258</v>
      </c>
      <c r="G362" s="103" t="s">
        <v>1503</v>
      </c>
      <c r="H362" s="90" t="s">
        <v>1950</v>
      </c>
      <c r="I362" s="87" t="s">
        <v>1759</v>
      </c>
      <c r="J362" s="90" t="s">
        <v>1058</v>
      </c>
      <c r="K362" s="83" t="s">
        <v>2611</v>
      </c>
      <c r="L362" s="82" t="s">
        <v>2204</v>
      </c>
      <c r="M362" s="90">
        <v>3</v>
      </c>
      <c r="N362" s="90"/>
      <c r="O362" s="90">
        <f t="shared" si="58"/>
        <v>3</v>
      </c>
      <c r="P362" s="90"/>
      <c r="Q362" s="90">
        <f t="shared" si="59"/>
        <v>3</v>
      </c>
      <c r="R362" s="90"/>
      <c r="S362" s="90">
        <f t="shared" si="60"/>
        <v>3</v>
      </c>
      <c r="T362" s="90"/>
      <c r="U362" s="90">
        <f t="shared" si="61"/>
        <v>3</v>
      </c>
      <c r="V362" s="90"/>
      <c r="W362" s="90">
        <f t="shared" si="62"/>
        <v>3</v>
      </c>
      <c r="X362" s="90"/>
      <c r="Y362" s="90">
        <f t="shared" si="63"/>
        <v>3</v>
      </c>
      <c r="Z362" s="90"/>
      <c r="AA362" s="90">
        <f t="shared" si="64"/>
        <v>3</v>
      </c>
      <c r="AB362" s="90"/>
      <c r="AC362" s="90">
        <f t="shared" si="65"/>
        <v>3</v>
      </c>
      <c r="AD362" s="90"/>
      <c r="AE362" s="90">
        <f t="shared" si="66"/>
        <v>3</v>
      </c>
      <c r="AF362" s="90"/>
      <c r="AG362" s="90">
        <f t="shared" si="67"/>
        <v>3</v>
      </c>
      <c r="AH362" s="90"/>
      <c r="AI362" s="90">
        <f t="shared" si="68"/>
        <v>3</v>
      </c>
      <c r="AJ362" s="90"/>
      <c r="AK362" s="90">
        <f t="shared" si="69"/>
        <v>3</v>
      </c>
    </row>
    <row r="363" spans="1:39" x14ac:dyDescent="0.2">
      <c r="A363" s="87" t="s">
        <v>40</v>
      </c>
      <c r="B363" s="90" t="s">
        <v>819</v>
      </c>
      <c r="C363" s="87" t="s">
        <v>1055</v>
      </c>
      <c r="D363" s="100" t="s">
        <v>241</v>
      </c>
      <c r="E363" s="94" t="s">
        <v>363</v>
      </c>
      <c r="F363" s="90" t="s">
        <v>1258</v>
      </c>
      <c r="G363" s="103" t="s">
        <v>127</v>
      </c>
      <c r="H363" s="90" t="s">
        <v>1226</v>
      </c>
      <c r="I363" s="87" t="s">
        <v>1759</v>
      </c>
      <c r="J363" s="90" t="s">
        <v>1058</v>
      </c>
      <c r="K363" s="83" t="s">
        <v>2611</v>
      </c>
      <c r="L363" s="82" t="s">
        <v>2204</v>
      </c>
      <c r="M363" s="90">
        <v>9</v>
      </c>
      <c r="N363" s="90"/>
      <c r="O363" s="90">
        <f t="shared" si="58"/>
        <v>9</v>
      </c>
      <c r="P363" s="90"/>
      <c r="Q363" s="90">
        <f t="shared" si="59"/>
        <v>9</v>
      </c>
      <c r="R363" s="90"/>
      <c r="S363" s="90">
        <f t="shared" si="60"/>
        <v>9</v>
      </c>
      <c r="T363" s="90"/>
      <c r="U363" s="90">
        <f t="shared" si="61"/>
        <v>9</v>
      </c>
      <c r="V363" s="90"/>
      <c r="W363" s="90">
        <f t="shared" si="62"/>
        <v>9</v>
      </c>
      <c r="X363" s="90"/>
      <c r="Y363" s="90">
        <f t="shared" si="63"/>
        <v>9</v>
      </c>
      <c r="Z363" s="90">
        <v>1</v>
      </c>
      <c r="AA363" s="90">
        <f t="shared" si="64"/>
        <v>10</v>
      </c>
      <c r="AB363" s="90"/>
      <c r="AC363" s="90">
        <f t="shared" si="65"/>
        <v>10</v>
      </c>
      <c r="AD363" s="90"/>
      <c r="AE363" s="90">
        <f t="shared" si="66"/>
        <v>10</v>
      </c>
      <c r="AF363" s="90"/>
      <c r="AG363" s="90">
        <f t="shared" si="67"/>
        <v>10</v>
      </c>
      <c r="AH363" s="90"/>
      <c r="AI363" s="90">
        <f t="shared" si="68"/>
        <v>10</v>
      </c>
      <c r="AJ363" s="90"/>
      <c r="AK363" s="90">
        <f t="shared" si="69"/>
        <v>10</v>
      </c>
    </row>
    <row r="364" spans="1:39" x14ac:dyDescent="0.2">
      <c r="A364" s="87" t="s">
        <v>40</v>
      </c>
      <c r="B364" s="90" t="s">
        <v>819</v>
      </c>
      <c r="C364" s="87" t="s">
        <v>161</v>
      </c>
      <c r="D364" s="100" t="s">
        <v>1430</v>
      </c>
      <c r="E364" s="87" t="s">
        <v>1297</v>
      </c>
      <c r="F364" s="90" t="s">
        <v>1409</v>
      </c>
      <c r="G364" s="103" t="s">
        <v>2975</v>
      </c>
      <c r="H364" s="90" t="s">
        <v>1624</v>
      </c>
      <c r="I364" s="87" t="s">
        <v>1759</v>
      </c>
      <c r="J364" s="90" t="s">
        <v>1058</v>
      </c>
      <c r="K364" s="83" t="s">
        <v>2611</v>
      </c>
      <c r="L364" s="82" t="s">
        <v>2586</v>
      </c>
      <c r="M364" s="90">
        <v>2</v>
      </c>
      <c r="N364" s="90"/>
      <c r="O364" s="90">
        <f t="shared" si="58"/>
        <v>2</v>
      </c>
      <c r="P364" s="90"/>
      <c r="Q364" s="90">
        <f t="shared" si="59"/>
        <v>2</v>
      </c>
      <c r="R364" s="90"/>
      <c r="S364" s="90">
        <f t="shared" si="60"/>
        <v>2</v>
      </c>
      <c r="T364" s="90"/>
      <c r="U364" s="90">
        <f t="shared" si="61"/>
        <v>2</v>
      </c>
      <c r="V364" s="90"/>
      <c r="W364" s="90">
        <f t="shared" si="62"/>
        <v>2</v>
      </c>
      <c r="X364" s="90"/>
      <c r="Y364" s="90">
        <f t="shared" si="63"/>
        <v>2</v>
      </c>
      <c r="Z364" s="90"/>
      <c r="AA364" s="90">
        <f t="shared" si="64"/>
        <v>2</v>
      </c>
      <c r="AB364" s="90"/>
      <c r="AC364" s="90">
        <f t="shared" si="65"/>
        <v>2</v>
      </c>
      <c r="AD364" s="90"/>
      <c r="AE364" s="90">
        <f t="shared" si="66"/>
        <v>2</v>
      </c>
      <c r="AF364" s="90"/>
      <c r="AG364" s="90">
        <f t="shared" si="67"/>
        <v>2</v>
      </c>
      <c r="AH364" s="90"/>
      <c r="AI364" s="90">
        <f t="shared" si="68"/>
        <v>2</v>
      </c>
      <c r="AJ364" s="90"/>
      <c r="AK364" s="90">
        <f t="shared" si="69"/>
        <v>2</v>
      </c>
    </row>
    <row r="365" spans="1:39" x14ac:dyDescent="0.2">
      <c r="A365" s="86" t="s">
        <v>40</v>
      </c>
      <c r="B365" s="90" t="s">
        <v>827</v>
      </c>
      <c r="C365" s="94" t="s">
        <v>940</v>
      </c>
      <c r="D365" s="100" t="s">
        <v>1433</v>
      </c>
      <c r="E365" s="87" t="s">
        <v>224</v>
      </c>
      <c r="F365" s="100" t="s">
        <v>2979</v>
      </c>
      <c r="G365" s="103" t="s">
        <v>2980</v>
      </c>
      <c r="H365" s="90" t="s">
        <v>183</v>
      </c>
      <c r="I365" s="87" t="s">
        <v>1759</v>
      </c>
      <c r="J365" s="90" t="s">
        <v>1058</v>
      </c>
      <c r="K365" s="83" t="s">
        <v>2611</v>
      </c>
      <c r="L365" s="82" t="s">
        <v>2586</v>
      </c>
      <c r="M365" s="90">
        <v>29</v>
      </c>
      <c r="N365" s="90">
        <v>1</v>
      </c>
      <c r="O365" s="90">
        <f t="shared" ref="O365:O374" si="70">SUM(M365:N365)</f>
        <v>30</v>
      </c>
      <c r="P365" s="90"/>
      <c r="Q365" s="90">
        <f t="shared" ref="Q365:Q374" si="71">SUM(O365:P365)</f>
        <v>30</v>
      </c>
      <c r="R365" s="90">
        <v>1</v>
      </c>
      <c r="S365" s="90">
        <f t="shared" ref="S365:S374" si="72">SUM(Q365:R365)</f>
        <v>31</v>
      </c>
      <c r="T365" s="90"/>
      <c r="U365" s="90">
        <f t="shared" ref="U365:U374" si="73">SUM(S365:T365)</f>
        <v>31</v>
      </c>
      <c r="V365" s="90">
        <v>1</v>
      </c>
      <c r="W365" s="90">
        <f t="shared" ref="W365:W374" si="74">SUM(U365:V365)</f>
        <v>32</v>
      </c>
      <c r="X365" s="90"/>
      <c r="Y365" s="90">
        <f t="shared" ref="Y365:Y374" si="75">SUM(W365:X365)</f>
        <v>32</v>
      </c>
      <c r="Z365" s="90"/>
      <c r="AA365" s="90">
        <f t="shared" ref="AA365:AA374" si="76">SUM(Y365:Z365)</f>
        <v>32</v>
      </c>
      <c r="AB365" s="90"/>
      <c r="AC365" s="90">
        <f t="shared" ref="AC365:AC374" si="77">SUM(AA365:AB365)</f>
        <v>32</v>
      </c>
      <c r="AD365" s="90"/>
      <c r="AE365" s="90">
        <f t="shared" ref="AE365:AE374" si="78">SUM(AC365:AD365)</f>
        <v>32</v>
      </c>
      <c r="AF365" s="90"/>
      <c r="AG365" s="90">
        <f t="shared" ref="AG365:AG374" si="79">SUM(AE365:AF365)</f>
        <v>32</v>
      </c>
      <c r="AH365" s="90"/>
      <c r="AI365" s="90">
        <f t="shared" ref="AI365:AI374" si="80">SUM(AG365:AH365)</f>
        <v>32</v>
      </c>
      <c r="AJ365" s="90"/>
      <c r="AK365" s="90">
        <f t="shared" ref="AK365:AK374" si="81">SUM(AI365:AJ365)</f>
        <v>32</v>
      </c>
    </row>
    <row r="366" spans="1:39" x14ac:dyDescent="0.2">
      <c r="A366" s="86" t="s">
        <v>40</v>
      </c>
      <c r="B366" s="90" t="s">
        <v>827</v>
      </c>
      <c r="C366" s="87" t="s">
        <v>161</v>
      </c>
      <c r="D366" s="100" t="s">
        <v>1430</v>
      </c>
      <c r="E366" s="87" t="s">
        <v>224</v>
      </c>
      <c r="F366" s="100" t="s">
        <v>2979</v>
      </c>
      <c r="G366" s="103" t="s">
        <v>3186</v>
      </c>
      <c r="H366" s="90" t="s">
        <v>2989</v>
      </c>
      <c r="I366" s="87" t="s">
        <v>1759</v>
      </c>
      <c r="J366" s="90" t="s">
        <v>1058</v>
      </c>
      <c r="K366" s="83" t="s">
        <v>2611</v>
      </c>
      <c r="L366" s="82" t="s">
        <v>2586</v>
      </c>
      <c r="M366" s="90">
        <v>10</v>
      </c>
      <c r="N366" s="90">
        <v>1</v>
      </c>
      <c r="O366" s="90">
        <f t="shared" si="70"/>
        <v>11</v>
      </c>
      <c r="P366" s="90">
        <v>1</v>
      </c>
      <c r="Q366" s="90">
        <f t="shared" si="71"/>
        <v>12</v>
      </c>
      <c r="R366" s="90"/>
      <c r="S366" s="90">
        <f t="shared" si="72"/>
        <v>12</v>
      </c>
      <c r="T366" s="90"/>
      <c r="U366" s="90">
        <f t="shared" si="73"/>
        <v>12</v>
      </c>
      <c r="V366" s="90"/>
      <c r="W366" s="90">
        <f t="shared" si="74"/>
        <v>12</v>
      </c>
      <c r="X366" s="90"/>
      <c r="Y366" s="90">
        <f t="shared" si="75"/>
        <v>12</v>
      </c>
      <c r="Z366" s="90"/>
      <c r="AA366" s="90">
        <f t="shared" si="76"/>
        <v>12</v>
      </c>
      <c r="AB366" s="90"/>
      <c r="AC366" s="90">
        <f t="shared" si="77"/>
        <v>12</v>
      </c>
      <c r="AD366" s="90"/>
      <c r="AE366" s="90">
        <f t="shared" si="78"/>
        <v>12</v>
      </c>
      <c r="AF366" s="90"/>
      <c r="AG366" s="90">
        <f t="shared" si="79"/>
        <v>12</v>
      </c>
      <c r="AH366" s="90"/>
      <c r="AI366" s="90">
        <f t="shared" si="80"/>
        <v>12</v>
      </c>
      <c r="AJ366" s="90"/>
      <c r="AK366" s="90">
        <f t="shared" si="81"/>
        <v>12</v>
      </c>
    </row>
    <row r="367" spans="1:39" x14ac:dyDescent="0.2">
      <c r="A367" s="86" t="s">
        <v>40</v>
      </c>
      <c r="B367" s="90" t="s">
        <v>827</v>
      </c>
      <c r="C367" s="87" t="s">
        <v>443</v>
      </c>
      <c r="D367" s="100" t="s">
        <v>8</v>
      </c>
      <c r="E367" s="87" t="s">
        <v>224</v>
      </c>
      <c r="F367" s="100" t="s">
        <v>2979</v>
      </c>
      <c r="G367" s="103" t="s">
        <v>2361</v>
      </c>
      <c r="H367" s="90" t="s">
        <v>3004</v>
      </c>
      <c r="I367" s="87" t="s">
        <v>1759</v>
      </c>
      <c r="J367" s="90" t="s">
        <v>1058</v>
      </c>
      <c r="K367" s="83" t="s">
        <v>2611</v>
      </c>
      <c r="L367" s="82" t="s">
        <v>2586</v>
      </c>
      <c r="M367" s="90">
        <v>3</v>
      </c>
      <c r="N367" s="90"/>
      <c r="O367" s="90">
        <f t="shared" si="70"/>
        <v>3</v>
      </c>
      <c r="P367" s="90"/>
      <c r="Q367" s="90">
        <f t="shared" si="71"/>
        <v>3</v>
      </c>
      <c r="R367" s="90"/>
      <c r="S367" s="90">
        <f t="shared" si="72"/>
        <v>3</v>
      </c>
      <c r="T367" s="90"/>
      <c r="U367" s="90">
        <f t="shared" si="73"/>
        <v>3</v>
      </c>
      <c r="V367" s="90"/>
      <c r="W367" s="90">
        <f t="shared" si="74"/>
        <v>3</v>
      </c>
      <c r="X367" s="90"/>
      <c r="Y367" s="90">
        <f t="shared" si="75"/>
        <v>3</v>
      </c>
      <c r="Z367" s="90"/>
      <c r="AA367" s="90">
        <f t="shared" si="76"/>
        <v>3</v>
      </c>
      <c r="AB367" s="90"/>
      <c r="AC367" s="90">
        <f t="shared" si="77"/>
        <v>3</v>
      </c>
      <c r="AD367" s="90"/>
      <c r="AE367" s="90">
        <f t="shared" si="78"/>
        <v>3</v>
      </c>
      <c r="AF367" s="90"/>
      <c r="AG367" s="90">
        <f t="shared" si="79"/>
        <v>3</v>
      </c>
      <c r="AH367" s="90"/>
      <c r="AI367" s="90">
        <f t="shared" si="80"/>
        <v>3</v>
      </c>
      <c r="AJ367" s="90"/>
      <c r="AK367" s="90">
        <f t="shared" si="81"/>
        <v>3</v>
      </c>
      <c r="AM367" s="147"/>
    </row>
    <row r="368" spans="1:39" x14ac:dyDescent="0.2">
      <c r="A368" s="86" t="s">
        <v>40</v>
      </c>
      <c r="B368" s="90" t="s">
        <v>827</v>
      </c>
      <c r="C368" s="87" t="s">
        <v>1060</v>
      </c>
      <c r="D368" s="100" t="s">
        <v>2620</v>
      </c>
      <c r="E368" s="94" t="s">
        <v>363</v>
      </c>
      <c r="F368" s="90" t="s">
        <v>1258</v>
      </c>
      <c r="G368" s="103" t="s">
        <v>3015</v>
      </c>
      <c r="H368" s="91" t="s">
        <v>2182</v>
      </c>
      <c r="I368" s="87" t="s">
        <v>1756</v>
      </c>
      <c r="J368" s="90" t="s">
        <v>105</v>
      </c>
      <c r="K368" s="83" t="s">
        <v>490</v>
      </c>
      <c r="L368" s="82"/>
      <c r="M368" s="90">
        <v>7</v>
      </c>
      <c r="N368" s="90"/>
      <c r="O368" s="90">
        <f t="shared" si="70"/>
        <v>7</v>
      </c>
      <c r="P368" s="90"/>
      <c r="Q368" s="90">
        <f t="shared" si="71"/>
        <v>7</v>
      </c>
      <c r="R368" s="90"/>
      <c r="S368" s="90">
        <f t="shared" si="72"/>
        <v>7</v>
      </c>
      <c r="T368" s="90">
        <v>1</v>
      </c>
      <c r="U368" s="90">
        <f t="shared" si="73"/>
        <v>8</v>
      </c>
      <c r="V368" s="90"/>
      <c r="W368" s="90">
        <f t="shared" si="74"/>
        <v>8</v>
      </c>
      <c r="X368" s="90"/>
      <c r="Y368" s="90">
        <f t="shared" si="75"/>
        <v>8</v>
      </c>
      <c r="Z368" s="90">
        <v>1</v>
      </c>
      <c r="AA368" s="90">
        <f t="shared" si="76"/>
        <v>9</v>
      </c>
      <c r="AB368" s="90"/>
      <c r="AC368" s="90">
        <f t="shared" si="77"/>
        <v>9</v>
      </c>
      <c r="AD368" s="90"/>
      <c r="AE368" s="90">
        <f t="shared" si="78"/>
        <v>9</v>
      </c>
      <c r="AF368" s="90"/>
      <c r="AG368" s="90">
        <f t="shared" si="79"/>
        <v>9</v>
      </c>
      <c r="AH368" s="90"/>
      <c r="AI368" s="90">
        <f t="shared" si="80"/>
        <v>9</v>
      </c>
      <c r="AJ368" s="90"/>
      <c r="AK368" s="90">
        <f t="shared" si="81"/>
        <v>9</v>
      </c>
    </row>
    <row r="369" spans="1:37" x14ac:dyDescent="0.2">
      <c r="A369" s="86" t="s">
        <v>40</v>
      </c>
      <c r="B369" s="90" t="s">
        <v>827</v>
      </c>
      <c r="C369" s="87" t="s">
        <v>1061</v>
      </c>
      <c r="D369" s="100" t="s">
        <v>3024</v>
      </c>
      <c r="E369" s="94" t="s">
        <v>363</v>
      </c>
      <c r="F369" s="90" t="s">
        <v>1258</v>
      </c>
      <c r="G369" s="103" t="s">
        <v>3025</v>
      </c>
      <c r="H369" s="91" t="s">
        <v>1321</v>
      </c>
      <c r="I369" s="87" t="s">
        <v>1759</v>
      </c>
      <c r="J369" s="90" t="s">
        <v>1058</v>
      </c>
      <c r="K369" s="83" t="s">
        <v>2611</v>
      </c>
      <c r="L369" s="82" t="s">
        <v>2204</v>
      </c>
      <c r="M369" s="90">
        <v>10</v>
      </c>
      <c r="N369" s="90"/>
      <c r="O369" s="90">
        <f t="shared" si="70"/>
        <v>10</v>
      </c>
      <c r="P369" s="90"/>
      <c r="Q369" s="90">
        <f t="shared" si="71"/>
        <v>10</v>
      </c>
      <c r="R369" s="90"/>
      <c r="S369" s="90">
        <f t="shared" si="72"/>
        <v>10</v>
      </c>
      <c r="T369" s="90">
        <v>1</v>
      </c>
      <c r="U369" s="90">
        <f t="shared" si="73"/>
        <v>11</v>
      </c>
      <c r="V369" s="90"/>
      <c r="W369" s="90">
        <f t="shared" si="74"/>
        <v>11</v>
      </c>
      <c r="X369" s="90"/>
      <c r="Y369" s="90">
        <f t="shared" si="75"/>
        <v>11</v>
      </c>
      <c r="Z369" s="90"/>
      <c r="AA369" s="90">
        <f t="shared" si="76"/>
        <v>11</v>
      </c>
      <c r="AB369" s="90"/>
      <c r="AC369" s="90">
        <f t="shared" si="77"/>
        <v>11</v>
      </c>
      <c r="AD369" s="90"/>
      <c r="AE369" s="90">
        <f t="shared" si="78"/>
        <v>11</v>
      </c>
      <c r="AF369" s="90"/>
      <c r="AG369" s="90">
        <f t="shared" si="79"/>
        <v>11</v>
      </c>
      <c r="AH369" s="90"/>
      <c r="AI369" s="90">
        <f t="shared" si="80"/>
        <v>11</v>
      </c>
      <c r="AJ369" s="90"/>
      <c r="AK369" s="90">
        <f t="shared" si="81"/>
        <v>11</v>
      </c>
    </row>
    <row r="370" spans="1:37" x14ac:dyDescent="0.2">
      <c r="A370" s="86" t="s">
        <v>40</v>
      </c>
      <c r="B370" s="90" t="s">
        <v>827</v>
      </c>
      <c r="C370" s="86" t="s">
        <v>1011</v>
      </c>
      <c r="D370" s="100" t="s">
        <v>3039</v>
      </c>
      <c r="E370" s="87" t="s">
        <v>224</v>
      </c>
      <c r="F370" s="100" t="s">
        <v>2979</v>
      </c>
      <c r="G370" s="103" t="s">
        <v>3041</v>
      </c>
      <c r="H370" s="90" t="s">
        <v>3040</v>
      </c>
      <c r="I370" s="87" t="s">
        <v>1759</v>
      </c>
      <c r="J370" s="90" t="s">
        <v>1058</v>
      </c>
      <c r="K370" s="83" t="s">
        <v>2611</v>
      </c>
      <c r="L370" s="82" t="s">
        <v>2586</v>
      </c>
      <c r="M370" s="90">
        <v>3</v>
      </c>
      <c r="N370" s="90"/>
      <c r="O370" s="90">
        <f t="shared" si="70"/>
        <v>3</v>
      </c>
      <c r="P370" s="90"/>
      <c r="Q370" s="90">
        <f t="shared" si="71"/>
        <v>3</v>
      </c>
      <c r="R370" s="90"/>
      <c r="S370" s="90">
        <f t="shared" si="72"/>
        <v>3</v>
      </c>
      <c r="T370" s="90"/>
      <c r="U370" s="90">
        <f t="shared" si="73"/>
        <v>3</v>
      </c>
      <c r="V370" s="90"/>
      <c r="W370" s="90">
        <f t="shared" si="74"/>
        <v>3</v>
      </c>
      <c r="X370" s="90"/>
      <c r="Y370" s="90">
        <f t="shared" si="75"/>
        <v>3</v>
      </c>
      <c r="Z370" s="90"/>
      <c r="AA370" s="90">
        <f t="shared" si="76"/>
        <v>3</v>
      </c>
      <c r="AB370" s="90"/>
      <c r="AC370" s="90">
        <f t="shared" si="77"/>
        <v>3</v>
      </c>
      <c r="AD370" s="90"/>
      <c r="AE370" s="90">
        <f t="shared" si="78"/>
        <v>3</v>
      </c>
      <c r="AF370" s="90"/>
      <c r="AG370" s="90">
        <f t="shared" si="79"/>
        <v>3</v>
      </c>
      <c r="AH370" s="90"/>
      <c r="AI370" s="90">
        <f t="shared" si="80"/>
        <v>3</v>
      </c>
      <c r="AJ370" s="90"/>
      <c r="AK370" s="90">
        <f t="shared" si="81"/>
        <v>3</v>
      </c>
    </row>
    <row r="371" spans="1:37" x14ac:dyDescent="0.2">
      <c r="A371" s="86" t="s">
        <v>40</v>
      </c>
      <c r="B371" s="90" t="s">
        <v>827</v>
      </c>
      <c r="C371" s="86" t="s">
        <v>911</v>
      </c>
      <c r="D371" s="100" t="s">
        <v>1999</v>
      </c>
      <c r="E371" s="86" t="s">
        <v>363</v>
      </c>
      <c r="F371" s="100" t="s">
        <v>1258</v>
      </c>
      <c r="G371" s="103" t="s">
        <v>3088</v>
      </c>
      <c r="H371" s="90" t="s">
        <v>3089</v>
      </c>
      <c r="I371" s="87" t="s">
        <v>1759</v>
      </c>
      <c r="J371" s="90" t="s">
        <v>1058</v>
      </c>
      <c r="K371" s="83" t="s">
        <v>2611</v>
      </c>
      <c r="L371" s="82" t="s">
        <v>2204</v>
      </c>
      <c r="M371" s="90">
        <v>2</v>
      </c>
      <c r="N371" s="90"/>
      <c r="O371" s="90">
        <f t="shared" si="70"/>
        <v>2</v>
      </c>
      <c r="P371" s="90"/>
      <c r="Q371" s="90">
        <f t="shared" si="71"/>
        <v>2</v>
      </c>
      <c r="R371" s="90"/>
      <c r="S371" s="90">
        <f t="shared" si="72"/>
        <v>2</v>
      </c>
      <c r="T371" s="90"/>
      <c r="U371" s="90">
        <f t="shared" si="73"/>
        <v>2</v>
      </c>
      <c r="V371" s="90"/>
      <c r="W371" s="90">
        <f t="shared" si="74"/>
        <v>2</v>
      </c>
      <c r="X371" s="90"/>
      <c r="Y371" s="90">
        <f t="shared" si="75"/>
        <v>2</v>
      </c>
      <c r="Z371" s="90"/>
      <c r="AA371" s="90">
        <f t="shared" si="76"/>
        <v>2</v>
      </c>
      <c r="AB371" s="90"/>
      <c r="AC371" s="90">
        <f t="shared" si="77"/>
        <v>2</v>
      </c>
      <c r="AD371" s="90"/>
      <c r="AE371" s="90">
        <f t="shared" si="78"/>
        <v>2</v>
      </c>
      <c r="AF371" s="90"/>
      <c r="AG371" s="90">
        <f t="shared" si="79"/>
        <v>2</v>
      </c>
      <c r="AH371" s="90"/>
      <c r="AI371" s="90">
        <f t="shared" si="80"/>
        <v>2</v>
      </c>
      <c r="AJ371" s="90"/>
      <c r="AK371" s="90">
        <f t="shared" si="81"/>
        <v>2</v>
      </c>
    </row>
    <row r="372" spans="1:37" x14ac:dyDescent="0.2">
      <c r="A372" s="86" t="s">
        <v>40</v>
      </c>
      <c r="B372" s="90" t="s">
        <v>827</v>
      </c>
      <c r="C372" s="86" t="s">
        <v>962</v>
      </c>
      <c r="D372" s="100" t="s">
        <v>1444</v>
      </c>
      <c r="E372" s="86" t="s">
        <v>363</v>
      </c>
      <c r="F372" s="100" t="s">
        <v>3107</v>
      </c>
      <c r="G372" s="103" t="s">
        <v>3106</v>
      </c>
      <c r="H372" s="90" t="s">
        <v>3108</v>
      </c>
      <c r="I372" s="86" t="s">
        <v>1756</v>
      </c>
      <c r="J372" s="90" t="s">
        <v>105</v>
      </c>
      <c r="K372" s="83" t="s">
        <v>490</v>
      </c>
      <c r="L372" s="82" t="s">
        <v>3116</v>
      </c>
      <c r="M372" s="90">
        <v>1</v>
      </c>
      <c r="N372" s="90"/>
      <c r="O372" s="90">
        <f t="shared" si="70"/>
        <v>1</v>
      </c>
      <c r="P372" s="90"/>
      <c r="Q372" s="90">
        <f t="shared" si="71"/>
        <v>1</v>
      </c>
      <c r="R372" s="90"/>
      <c r="S372" s="90">
        <f t="shared" si="72"/>
        <v>1</v>
      </c>
      <c r="T372" s="90"/>
      <c r="U372" s="90">
        <f t="shared" si="73"/>
        <v>1</v>
      </c>
      <c r="V372" s="90"/>
      <c r="W372" s="90">
        <f t="shared" si="74"/>
        <v>1</v>
      </c>
      <c r="X372" s="90"/>
      <c r="Y372" s="90">
        <f t="shared" si="75"/>
        <v>1</v>
      </c>
      <c r="Z372" s="90"/>
      <c r="AA372" s="90">
        <f t="shared" si="76"/>
        <v>1</v>
      </c>
      <c r="AB372" s="90"/>
      <c r="AC372" s="90">
        <f t="shared" si="77"/>
        <v>1</v>
      </c>
      <c r="AD372" s="90"/>
      <c r="AE372" s="90">
        <f t="shared" si="78"/>
        <v>1</v>
      </c>
      <c r="AF372" s="90"/>
      <c r="AG372" s="90">
        <f t="shared" si="79"/>
        <v>1</v>
      </c>
      <c r="AH372" s="90"/>
      <c r="AI372" s="90">
        <f t="shared" si="80"/>
        <v>1</v>
      </c>
      <c r="AJ372" s="90"/>
      <c r="AK372" s="90">
        <f t="shared" si="81"/>
        <v>1</v>
      </c>
    </row>
    <row r="373" spans="1:37" x14ac:dyDescent="0.2">
      <c r="A373" s="86" t="s">
        <v>40</v>
      </c>
      <c r="B373" s="90" t="s">
        <v>819</v>
      </c>
      <c r="C373" s="86" t="s">
        <v>3121</v>
      </c>
      <c r="D373" s="100" t="s">
        <v>3122</v>
      </c>
      <c r="E373" s="93" t="s">
        <v>363</v>
      </c>
      <c r="F373" s="90" t="s">
        <v>1258</v>
      </c>
      <c r="G373" s="103" t="s">
        <v>3123</v>
      </c>
      <c r="H373" s="90" t="s">
        <v>3124</v>
      </c>
      <c r="I373" s="87" t="s">
        <v>1759</v>
      </c>
      <c r="J373" s="90" t="s">
        <v>1058</v>
      </c>
      <c r="K373" s="83" t="s">
        <v>2611</v>
      </c>
      <c r="L373" s="82" t="s">
        <v>2204</v>
      </c>
      <c r="M373" s="90">
        <v>28</v>
      </c>
      <c r="N373" s="90">
        <f>-1+1+1</f>
        <v>1</v>
      </c>
      <c r="O373" s="90">
        <f t="shared" si="70"/>
        <v>29</v>
      </c>
      <c r="P373" s="90"/>
      <c r="Q373" s="90">
        <f t="shared" si="71"/>
        <v>29</v>
      </c>
      <c r="R373" s="90"/>
      <c r="S373" s="90">
        <f t="shared" si="72"/>
        <v>29</v>
      </c>
      <c r="T373" s="90">
        <v>1</v>
      </c>
      <c r="U373" s="90">
        <f t="shared" si="73"/>
        <v>30</v>
      </c>
      <c r="V373" s="90">
        <v>1</v>
      </c>
      <c r="W373" s="90">
        <f t="shared" si="74"/>
        <v>31</v>
      </c>
      <c r="X373" s="90">
        <v>1</v>
      </c>
      <c r="Y373" s="90">
        <f t="shared" si="75"/>
        <v>32</v>
      </c>
      <c r="Z373" s="90">
        <v>1</v>
      </c>
      <c r="AA373" s="90">
        <f t="shared" si="76"/>
        <v>33</v>
      </c>
      <c r="AB373" s="90">
        <v>-1</v>
      </c>
      <c r="AC373" s="90">
        <f t="shared" si="77"/>
        <v>32</v>
      </c>
      <c r="AD373" s="90"/>
      <c r="AE373" s="90">
        <f t="shared" si="78"/>
        <v>32</v>
      </c>
      <c r="AF373" s="90"/>
      <c r="AG373" s="90">
        <f t="shared" si="79"/>
        <v>32</v>
      </c>
      <c r="AH373" s="90"/>
      <c r="AI373" s="90">
        <f t="shared" si="80"/>
        <v>32</v>
      </c>
      <c r="AJ373" s="90"/>
      <c r="AK373" s="90">
        <f t="shared" si="81"/>
        <v>32</v>
      </c>
    </row>
    <row r="374" spans="1:37" x14ac:dyDescent="0.2">
      <c r="A374" s="87" t="s">
        <v>40</v>
      </c>
      <c r="B374" s="90" t="s">
        <v>827</v>
      </c>
      <c r="C374" s="86" t="s">
        <v>618</v>
      </c>
      <c r="D374" s="100" t="s">
        <v>3113</v>
      </c>
      <c r="E374" s="87" t="s">
        <v>363</v>
      </c>
      <c r="F374" s="100" t="s">
        <v>226</v>
      </c>
      <c r="G374" s="103" t="s">
        <v>3114</v>
      </c>
      <c r="H374" s="90" t="s">
        <v>3115</v>
      </c>
      <c r="I374" s="87" t="s">
        <v>1759</v>
      </c>
      <c r="J374" s="90" t="s">
        <v>1058</v>
      </c>
      <c r="K374" s="83" t="s">
        <v>2611</v>
      </c>
      <c r="L374" s="82" t="s">
        <v>2204</v>
      </c>
      <c r="M374" s="90">
        <v>4</v>
      </c>
      <c r="N374" s="90"/>
      <c r="O374" s="90">
        <f t="shared" si="70"/>
        <v>4</v>
      </c>
      <c r="P374" s="90"/>
      <c r="Q374" s="90">
        <f t="shared" si="71"/>
        <v>4</v>
      </c>
      <c r="R374" s="90"/>
      <c r="S374" s="90">
        <f t="shared" si="72"/>
        <v>4</v>
      </c>
      <c r="T374" s="90"/>
      <c r="U374" s="90">
        <f t="shared" si="73"/>
        <v>4</v>
      </c>
      <c r="V374" s="90"/>
      <c r="W374" s="90">
        <f t="shared" si="74"/>
        <v>4</v>
      </c>
      <c r="X374" s="90">
        <v>1</v>
      </c>
      <c r="Y374" s="90">
        <f t="shared" si="75"/>
        <v>5</v>
      </c>
      <c r="Z374" s="90"/>
      <c r="AA374" s="90">
        <f t="shared" si="76"/>
        <v>5</v>
      </c>
      <c r="AB374" s="90"/>
      <c r="AC374" s="90">
        <f t="shared" si="77"/>
        <v>5</v>
      </c>
      <c r="AD374" s="90"/>
      <c r="AE374" s="90">
        <f t="shared" si="78"/>
        <v>5</v>
      </c>
      <c r="AF374" s="90"/>
      <c r="AG374" s="90">
        <f t="shared" si="79"/>
        <v>5</v>
      </c>
      <c r="AH374" s="90"/>
      <c r="AI374" s="90">
        <f t="shared" si="80"/>
        <v>5</v>
      </c>
      <c r="AJ374" s="90"/>
      <c r="AK374" s="90">
        <f t="shared" si="81"/>
        <v>5</v>
      </c>
    </row>
    <row r="375" spans="1:37" x14ac:dyDescent="0.2">
      <c r="A375" s="87" t="s">
        <v>40</v>
      </c>
      <c r="B375" s="90" t="s">
        <v>819</v>
      </c>
      <c r="C375" s="94" t="s">
        <v>560</v>
      </c>
      <c r="D375" s="90" t="s">
        <v>1997</v>
      </c>
      <c r="E375" s="87" t="s">
        <v>224</v>
      </c>
      <c r="F375" s="100" t="s">
        <v>2979</v>
      </c>
      <c r="G375" s="103" t="s">
        <v>3126</v>
      </c>
      <c r="H375" s="90" t="s">
        <v>3125</v>
      </c>
      <c r="I375" s="87" t="s">
        <v>1759</v>
      </c>
      <c r="J375" s="90" t="s">
        <v>1058</v>
      </c>
      <c r="K375" s="83" t="s">
        <v>2611</v>
      </c>
      <c r="L375" s="82" t="s">
        <v>2586</v>
      </c>
      <c r="M375" s="90">
        <v>1</v>
      </c>
      <c r="N375" s="90"/>
      <c r="O375" s="90">
        <f t="shared" ref="O375:Q392" si="82">SUM(M375:N375)</f>
        <v>1</v>
      </c>
      <c r="P375" s="90"/>
      <c r="Q375" s="90">
        <f t="shared" si="82"/>
        <v>1</v>
      </c>
      <c r="R375" s="90"/>
      <c r="S375" s="90">
        <f t="shared" ref="S375:Y392" si="83">SUM(Q375:R375)</f>
        <v>1</v>
      </c>
      <c r="T375" s="90"/>
      <c r="U375" s="90">
        <f t="shared" si="83"/>
        <v>1</v>
      </c>
      <c r="V375" s="90"/>
      <c r="W375" s="90">
        <f t="shared" si="83"/>
        <v>1</v>
      </c>
      <c r="X375" s="90"/>
      <c r="Y375" s="90">
        <f t="shared" si="83"/>
        <v>1</v>
      </c>
      <c r="Z375" s="90"/>
      <c r="AA375" s="90">
        <f t="shared" ref="AA375:AI391" si="84">SUM(Y375:Z375)</f>
        <v>1</v>
      </c>
      <c r="AB375" s="90"/>
      <c r="AC375" s="90">
        <f t="shared" si="84"/>
        <v>1</v>
      </c>
      <c r="AD375" s="90"/>
      <c r="AE375" s="90">
        <f t="shared" si="84"/>
        <v>1</v>
      </c>
      <c r="AF375" s="90"/>
      <c r="AG375" s="90">
        <f t="shared" si="84"/>
        <v>1</v>
      </c>
      <c r="AH375" s="90"/>
      <c r="AI375" s="90">
        <f t="shared" si="84"/>
        <v>1</v>
      </c>
      <c r="AJ375" s="90"/>
      <c r="AK375" s="90">
        <f t="shared" ref="AK375:AK391" si="85">SUM(AI375:AJ375)</f>
        <v>1</v>
      </c>
    </row>
    <row r="376" spans="1:37" x14ac:dyDescent="0.2">
      <c r="A376" s="86" t="s">
        <v>815</v>
      </c>
      <c r="B376" s="90" t="s">
        <v>217</v>
      </c>
      <c r="C376" s="93" t="s">
        <v>128</v>
      </c>
      <c r="D376" s="90" t="s">
        <v>1282</v>
      </c>
      <c r="E376" s="93" t="s">
        <v>1661</v>
      </c>
      <c r="F376" s="90" t="s">
        <v>123</v>
      </c>
      <c r="G376" s="90" t="s">
        <v>2483</v>
      </c>
      <c r="H376" s="90" t="s">
        <v>2397</v>
      </c>
      <c r="I376" s="86" t="s">
        <v>1586</v>
      </c>
      <c r="J376" s="90" t="s">
        <v>1741</v>
      </c>
      <c r="K376" s="83" t="s">
        <v>2612</v>
      </c>
      <c r="L376" s="82"/>
      <c r="M376" s="90">
        <v>1</v>
      </c>
      <c r="N376" s="90"/>
      <c r="O376" s="90">
        <f t="shared" si="82"/>
        <v>1</v>
      </c>
      <c r="P376" s="90"/>
      <c r="Q376" s="90">
        <f t="shared" si="82"/>
        <v>1</v>
      </c>
      <c r="R376" s="90"/>
      <c r="S376" s="90">
        <f t="shared" si="83"/>
        <v>1</v>
      </c>
      <c r="T376" s="90"/>
      <c r="U376" s="90">
        <f t="shared" si="83"/>
        <v>1</v>
      </c>
      <c r="V376" s="90"/>
      <c r="W376" s="90">
        <f t="shared" si="83"/>
        <v>1</v>
      </c>
      <c r="X376" s="90"/>
      <c r="Y376" s="90">
        <f t="shared" si="83"/>
        <v>1</v>
      </c>
      <c r="Z376" s="90"/>
      <c r="AA376" s="90">
        <f t="shared" si="84"/>
        <v>1</v>
      </c>
      <c r="AB376" s="90"/>
      <c r="AC376" s="90">
        <f t="shared" si="84"/>
        <v>1</v>
      </c>
      <c r="AD376" s="90"/>
      <c r="AE376" s="90">
        <f t="shared" si="84"/>
        <v>1</v>
      </c>
      <c r="AF376" s="90"/>
      <c r="AG376" s="90">
        <f t="shared" si="84"/>
        <v>1</v>
      </c>
      <c r="AH376" s="90"/>
      <c r="AI376" s="90">
        <f t="shared" si="84"/>
        <v>1</v>
      </c>
      <c r="AJ376" s="90"/>
      <c r="AK376" s="90">
        <f t="shared" si="85"/>
        <v>1</v>
      </c>
    </row>
    <row r="377" spans="1:37" x14ac:dyDescent="0.2">
      <c r="A377" s="87" t="s">
        <v>815</v>
      </c>
      <c r="B377" s="90" t="s">
        <v>217</v>
      </c>
      <c r="C377" s="94" t="s">
        <v>476</v>
      </c>
      <c r="D377" s="90" t="s">
        <v>2045</v>
      </c>
      <c r="E377" s="94" t="s">
        <v>1280</v>
      </c>
      <c r="F377" s="90" t="s">
        <v>2238</v>
      </c>
      <c r="G377" s="90" t="s">
        <v>608</v>
      </c>
      <c r="H377" s="90" t="s">
        <v>1884</v>
      </c>
      <c r="I377" s="86" t="s">
        <v>1586</v>
      </c>
      <c r="J377" s="90" t="s">
        <v>1741</v>
      </c>
      <c r="K377" s="83" t="s">
        <v>2612</v>
      </c>
      <c r="L377" s="82"/>
      <c r="M377" s="90">
        <v>1</v>
      </c>
      <c r="N377" s="90"/>
      <c r="O377" s="90">
        <f t="shared" si="82"/>
        <v>1</v>
      </c>
      <c r="P377" s="90"/>
      <c r="Q377" s="90">
        <f t="shared" si="82"/>
        <v>1</v>
      </c>
      <c r="R377" s="90"/>
      <c r="S377" s="90">
        <f t="shared" si="83"/>
        <v>1</v>
      </c>
      <c r="T377" s="90"/>
      <c r="U377" s="90">
        <f t="shared" si="83"/>
        <v>1</v>
      </c>
      <c r="V377" s="90"/>
      <c r="W377" s="90">
        <f t="shared" si="83"/>
        <v>1</v>
      </c>
      <c r="X377" s="90"/>
      <c r="Y377" s="90">
        <f t="shared" si="83"/>
        <v>1</v>
      </c>
      <c r="Z377" s="90"/>
      <c r="AA377" s="90">
        <f t="shared" si="84"/>
        <v>1</v>
      </c>
      <c r="AB377" s="90"/>
      <c r="AC377" s="90">
        <f t="shared" si="84"/>
        <v>1</v>
      </c>
      <c r="AD377" s="90"/>
      <c r="AE377" s="90">
        <f t="shared" si="84"/>
        <v>1</v>
      </c>
      <c r="AF377" s="90"/>
      <c r="AG377" s="90">
        <f t="shared" si="84"/>
        <v>1</v>
      </c>
      <c r="AH377" s="90"/>
      <c r="AI377" s="90">
        <f t="shared" si="84"/>
        <v>1</v>
      </c>
      <c r="AJ377" s="90"/>
      <c r="AK377" s="90">
        <f t="shared" si="85"/>
        <v>1</v>
      </c>
    </row>
    <row r="378" spans="1:37" x14ac:dyDescent="0.2">
      <c r="A378" s="87" t="s">
        <v>815</v>
      </c>
      <c r="B378" s="90" t="s">
        <v>217</v>
      </c>
      <c r="C378" s="94" t="s">
        <v>478</v>
      </c>
      <c r="D378" s="90" t="s">
        <v>2047</v>
      </c>
      <c r="E378" s="94" t="s">
        <v>1280</v>
      </c>
      <c r="F378" s="90" t="s">
        <v>2238</v>
      </c>
      <c r="G378" s="90" t="s">
        <v>2851</v>
      </c>
      <c r="H378" s="90" t="s">
        <v>2398</v>
      </c>
      <c r="I378" s="86" t="s">
        <v>1586</v>
      </c>
      <c r="J378" s="90" t="s">
        <v>1741</v>
      </c>
      <c r="K378" s="83" t="s">
        <v>2612</v>
      </c>
      <c r="L378" s="82"/>
      <c r="M378" s="90">
        <v>6</v>
      </c>
      <c r="N378" s="90"/>
      <c r="O378" s="90">
        <f t="shared" si="82"/>
        <v>6</v>
      </c>
      <c r="P378" s="90"/>
      <c r="Q378" s="90">
        <f t="shared" si="82"/>
        <v>6</v>
      </c>
      <c r="R378" s="90"/>
      <c r="S378" s="90">
        <f t="shared" si="83"/>
        <v>6</v>
      </c>
      <c r="T378" s="90"/>
      <c r="U378" s="90">
        <f t="shared" si="83"/>
        <v>6</v>
      </c>
      <c r="V378" s="90"/>
      <c r="W378" s="90">
        <f t="shared" si="83"/>
        <v>6</v>
      </c>
      <c r="X378" s="90"/>
      <c r="Y378" s="90">
        <f t="shared" si="83"/>
        <v>6</v>
      </c>
      <c r="Z378" s="90"/>
      <c r="AA378" s="90">
        <f t="shared" si="84"/>
        <v>6</v>
      </c>
      <c r="AB378" s="90"/>
      <c r="AC378" s="90">
        <f t="shared" si="84"/>
        <v>6</v>
      </c>
      <c r="AD378" s="90"/>
      <c r="AE378" s="90">
        <f t="shared" si="84"/>
        <v>6</v>
      </c>
      <c r="AF378" s="90"/>
      <c r="AG378" s="90">
        <f t="shared" si="84"/>
        <v>6</v>
      </c>
      <c r="AH378" s="90"/>
      <c r="AI378" s="90">
        <f t="shared" si="84"/>
        <v>6</v>
      </c>
      <c r="AJ378" s="90"/>
      <c r="AK378" s="90">
        <f t="shared" si="85"/>
        <v>6</v>
      </c>
    </row>
    <row r="379" spans="1:37" x14ac:dyDescent="0.2">
      <c r="A379" s="87" t="s">
        <v>815</v>
      </c>
      <c r="B379" s="90" t="s">
        <v>217</v>
      </c>
      <c r="C379" s="94" t="s">
        <v>485</v>
      </c>
      <c r="D379" s="90" t="s">
        <v>2048</v>
      </c>
      <c r="E379" s="94" t="s">
        <v>140</v>
      </c>
      <c r="F379" s="90" t="s">
        <v>1301</v>
      </c>
      <c r="G379" s="90" t="s">
        <v>2852</v>
      </c>
      <c r="H379" s="90" t="s">
        <v>437</v>
      </c>
      <c r="I379" s="86" t="s">
        <v>1586</v>
      </c>
      <c r="J379" s="90" t="s">
        <v>1741</v>
      </c>
      <c r="K379" s="83" t="s">
        <v>2612</v>
      </c>
      <c r="L379" s="82"/>
      <c r="M379" s="90">
        <v>1</v>
      </c>
      <c r="N379" s="90"/>
      <c r="O379" s="90">
        <f t="shared" si="82"/>
        <v>1</v>
      </c>
      <c r="P379" s="90"/>
      <c r="Q379" s="90">
        <f t="shared" si="82"/>
        <v>1</v>
      </c>
      <c r="R379" s="90"/>
      <c r="S379" s="90">
        <f t="shared" si="83"/>
        <v>1</v>
      </c>
      <c r="T379" s="90"/>
      <c r="U379" s="90">
        <f t="shared" si="83"/>
        <v>1</v>
      </c>
      <c r="V379" s="90"/>
      <c r="W379" s="90">
        <f t="shared" si="83"/>
        <v>1</v>
      </c>
      <c r="X379" s="90"/>
      <c r="Y379" s="90">
        <f t="shared" si="83"/>
        <v>1</v>
      </c>
      <c r="Z379" s="90"/>
      <c r="AA379" s="90">
        <f t="shared" si="84"/>
        <v>1</v>
      </c>
      <c r="AB379" s="90"/>
      <c r="AC379" s="90">
        <f t="shared" si="84"/>
        <v>1</v>
      </c>
      <c r="AD379" s="90"/>
      <c r="AE379" s="90">
        <f t="shared" si="84"/>
        <v>1</v>
      </c>
      <c r="AF379" s="90"/>
      <c r="AG379" s="90">
        <f t="shared" si="84"/>
        <v>1</v>
      </c>
      <c r="AH379" s="90"/>
      <c r="AI379" s="90">
        <f t="shared" si="84"/>
        <v>1</v>
      </c>
      <c r="AJ379" s="90"/>
      <c r="AK379" s="90">
        <f t="shared" si="85"/>
        <v>1</v>
      </c>
    </row>
    <row r="380" spans="1:37" x14ac:dyDescent="0.2">
      <c r="A380" s="87" t="s">
        <v>815</v>
      </c>
      <c r="B380" s="90" t="s">
        <v>217</v>
      </c>
      <c r="C380" s="94" t="s">
        <v>491</v>
      </c>
      <c r="D380" s="90" t="s">
        <v>2052</v>
      </c>
      <c r="E380" s="94" t="s">
        <v>659</v>
      </c>
      <c r="F380" s="90" t="s">
        <v>1594</v>
      </c>
      <c r="G380" s="90" t="s">
        <v>958</v>
      </c>
      <c r="H380" s="90" t="s">
        <v>665</v>
      </c>
      <c r="I380" s="86" t="s">
        <v>1586</v>
      </c>
      <c r="J380" s="90" t="s">
        <v>1741</v>
      </c>
      <c r="K380" s="83" t="s">
        <v>2612</v>
      </c>
      <c r="L380" s="82"/>
      <c r="M380" s="90">
        <v>1</v>
      </c>
      <c r="N380" s="90"/>
      <c r="O380" s="90">
        <f t="shared" si="82"/>
        <v>1</v>
      </c>
      <c r="P380" s="90"/>
      <c r="Q380" s="90">
        <f t="shared" si="82"/>
        <v>1</v>
      </c>
      <c r="R380" s="90"/>
      <c r="S380" s="90">
        <f t="shared" si="83"/>
        <v>1</v>
      </c>
      <c r="T380" s="90"/>
      <c r="U380" s="90">
        <f t="shared" si="83"/>
        <v>1</v>
      </c>
      <c r="V380" s="90"/>
      <c r="W380" s="90">
        <f t="shared" si="83"/>
        <v>1</v>
      </c>
      <c r="X380" s="90"/>
      <c r="Y380" s="90">
        <f t="shared" si="83"/>
        <v>1</v>
      </c>
      <c r="Z380" s="90"/>
      <c r="AA380" s="90">
        <f t="shared" si="84"/>
        <v>1</v>
      </c>
      <c r="AB380" s="90"/>
      <c r="AC380" s="90">
        <f t="shared" si="84"/>
        <v>1</v>
      </c>
      <c r="AD380" s="90"/>
      <c r="AE380" s="90">
        <f t="shared" si="84"/>
        <v>1</v>
      </c>
      <c r="AF380" s="90"/>
      <c r="AG380" s="90">
        <f t="shared" si="84"/>
        <v>1</v>
      </c>
      <c r="AH380" s="90"/>
      <c r="AI380" s="90">
        <f t="shared" si="84"/>
        <v>1</v>
      </c>
      <c r="AJ380" s="90"/>
      <c r="AK380" s="90">
        <f t="shared" si="85"/>
        <v>1</v>
      </c>
    </row>
    <row r="381" spans="1:37" x14ac:dyDescent="0.2">
      <c r="A381" s="87" t="s">
        <v>815</v>
      </c>
      <c r="B381" s="90" t="s">
        <v>217</v>
      </c>
      <c r="C381" s="94" t="s">
        <v>496</v>
      </c>
      <c r="D381" s="90" t="s">
        <v>2053</v>
      </c>
      <c r="E381" s="94" t="s">
        <v>174</v>
      </c>
      <c r="F381" s="90" t="s">
        <v>2239</v>
      </c>
      <c r="G381" s="90" t="s">
        <v>1962</v>
      </c>
      <c r="H381" s="90" t="s">
        <v>4</v>
      </c>
      <c r="I381" s="86" t="s">
        <v>1586</v>
      </c>
      <c r="J381" s="90" t="s">
        <v>1741</v>
      </c>
      <c r="K381" s="83" t="s">
        <v>2612</v>
      </c>
      <c r="L381" s="82"/>
      <c r="M381" s="90">
        <v>1</v>
      </c>
      <c r="N381" s="90"/>
      <c r="O381" s="90">
        <f t="shared" si="82"/>
        <v>1</v>
      </c>
      <c r="P381" s="90"/>
      <c r="Q381" s="90">
        <f t="shared" si="82"/>
        <v>1</v>
      </c>
      <c r="R381" s="90"/>
      <c r="S381" s="90">
        <f t="shared" si="83"/>
        <v>1</v>
      </c>
      <c r="T381" s="90"/>
      <c r="U381" s="90">
        <f t="shared" si="83"/>
        <v>1</v>
      </c>
      <c r="V381" s="90"/>
      <c r="W381" s="90">
        <f t="shared" si="83"/>
        <v>1</v>
      </c>
      <c r="X381" s="90"/>
      <c r="Y381" s="90">
        <f t="shared" si="83"/>
        <v>1</v>
      </c>
      <c r="Z381" s="90"/>
      <c r="AA381" s="90">
        <f t="shared" si="84"/>
        <v>1</v>
      </c>
      <c r="AB381" s="90"/>
      <c r="AC381" s="90">
        <f t="shared" si="84"/>
        <v>1</v>
      </c>
      <c r="AD381" s="90"/>
      <c r="AE381" s="90">
        <f t="shared" si="84"/>
        <v>1</v>
      </c>
      <c r="AF381" s="90"/>
      <c r="AG381" s="90">
        <f t="shared" si="84"/>
        <v>1</v>
      </c>
      <c r="AH381" s="90"/>
      <c r="AI381" s="90">
        <f t="shared" si="84"/>
        <v>1</v>
      </c>
      <c r="AJ381" s="90"/>
      <c r="AK381" s="90">
        <f t="shared" si="85"/>
        <v>1</v>
      </c>
    </row>
    <row r="382" spans="1:37" x14ac:dyDescent="0.2">
      <c r="A382" s="87" t="s">
        <v>815</v>
      </c>
      <c r="B382" s="90" t="s">
        <v>217</v>
      </c>
      <c r="C382" s="94" t="s">
        <v>500</v>
      </c>
      <c r="D382" s="90" t="s">
        <v>2055</v>
      </c>
      <c r="E382" s="94" t="s">
        <v>1292</v>
      </c>
      <c r="F382" s="90" t="s">
        <v>2240</v>
      </c>
      <c r="G382" s="90" t="s">
        <v>2853</v>
      </c>
      <c r="H382" s="90" t="s">
        <v>2400</v>
      </c>
      <c r="I382" s="86" t="s">
        <v>1586</v>
      </c>
      <c r="J382" s="90" t="s">
        <v>1741</v>
      </c>
      <c r="K382" s="83" t="s">
        <v>2612</v>
      </c>
      <c r="L382" s="82"/>
      <c r="M382" s="90">
        <v>1</v>
      </c>
      <c r="N382" s="90"/>
      <c r="O382" s="90">
        <f t="shared" si="82"/>
        <v>1</v>
      </c>
      <c r="P382" s="90"/>
      <c r="Q382" s="90">
        <f t="shared" si="82"/>
        <v>1</v>
      </c>
      <c r="R382" s="90"/>
      <c r="S382" s="90">
        <f t="shared" si="83"/>
        <v>1</v>
      </c>
      <c r="T382" s="90"/>
      <c r="U382" s="90">
        <f t="shared" si="83"/>
        <v>1</v>
      </c>
      <c r="V382" s="90"/>
      <c r="W382" s="90">
        <f t="shared" si="83"/>
        <v>1</v>
      </c>
      <c r="X382" s="90"/>
      <c r="Y382" s="90">
        <f t="shared" si="83"/>
        <v>1</v>
      </c>
      <c r="Z382" s="90"/>
      <c r="AA382" s="90">
        <f t="shared" si="84"/>
        <v>1</v>
      </c>
      <c r="AB382" s="90"/>
      <c r="AC382" s="90">
        <f t="shared" si="84"/>
        <v>1</v>
      </c>
      <c r="AD382" s="90"/>
      <c r="AE382" s="90">
        <f t="shared" si="84"/>
        <v>1</v>
      </c>
      <c r="AF382" s="90"/>
      <c r="AG382" s="90">
        <f t="shared" si="84"/>
        <v>1</v>
      </c>
      <c r="AH382" s="90"/>
      <c r="AI382" s="90">
        <f t="shared" si="84"/>
        <v>1</v>
      </c>
      <c r="AJ382" s="90"/>
      <c r="AK382" s="90">
        <f t="shared" si="85"/>
        <v>1</v>
      </c>
    </row>
    <row r="383" spans="1:37" x14ac:dyDescent="0.2">
      <c r="A383" s="87" t="s">
        <v>815</v>
      </c>
      <c r="B383" s="90" t="s">
        <v>217</v>
      </c>
      <c r="C383" s="94" t="s">
        <v>500</v>
      </c>
      <c r="D383" s="90" t="s">
        <v>2055</v>
      </c>
      <c r="E383" s="94" t="s">
        <v>1434</v>
      </c>
      <c r="F383" s="90" t="s">
        <v>616</v>
      </c>
      <c r="G383" s="90" t="s">
        <v>2854</v>
      </c>
      <c r="H383" s="90" t="s">
        <v>2401</v>
      </c>
      <c r="I383" s="86" t="s">
        <v>1586</v>
      </c>
      <c r="J383" s="90" t="s">
        <v>1741</v>
      </c>
      <c r="K383" s="83" t="s">
        <v>2612</v>
      </c>
      <c r="L383" s="82"/>
      <c r="M383" s="90">
        <v>1</v>
      </c>
      <c r="N383" s="90"/>
      <c r="O383" s="90">
        <f t="shared" si="82"/>
        <v>1</v>
      </c>
      <c r="P383" s="90"/>
      <c r="Q383" s="90">
        <f t="shared" si="82"/>
        <v>1</v>
      </c>
      <c r="R383" s="90"/>
      <c r="S383" s="90">
        <f t="shared" si="83"/>
        <v>1</v>
      </c>
      <c r="T383" s="90"/>
      <c r="U383" s="90">
        <f t="shared" si="83"/>
        <v>1</v>
      </c>
      <c r="V383" s="90"/>
      <c r="W383" s="90">
        <f t="shared" si="83"/>
        <v>1</v>
      </c>
      <c r="X383" s="90"/>
      <c r="Y383" s="90">
        <f t="shared" si="83"/>
        <v>1</v>
      </c>
      <c r="Z383" s="90"/>
      <c r="AA383" s="90">
        <f t="shared" si="84"/>
        <v>1</v>
      </c>
      <c r="AB383" s="90"/>
      <c r="AC383" s="90">
        <f t="shared" si="84"/>
        <v>1</v>
      </c>
      <c r="AD383" s="90"/>
      <c r="AE383" s="90">
        <f t="shared" si="84"/>
        <v>1</v>
      </c>
      <c r="AF383" s="90"/>
      <c r="AG383" s="90">
        <f t="shared" si="84"/>
        <v>1</v>
      </c>
      <c r="AH383" s="90"/>
      <c r="AI383" s="90">
        <f t="shared" si="84"/>
        <v>1</v>
      </c>
      <c r="AJ383" s="90"/>
      <c r="AK383" s="90">
        <f t="shared" si="85"/>
        <v>1</v>
      </c>
    </row>
    <row r="384" spans="1:37" x14ac:dyDescent="0.2">
      <c r="A384" s="87" t="s">
        <v>815</v>
      </c>
      <c r="B384" s="90" t="s">
        <v>217</v>
      </c>
      <c r="C384" s="94" t="s">
        <v>500</v>
      </c>
      <c r="D384" s="90" t="s">
        <v>2055</v>
      </c>
      <c r="E384" s="94" t="s">
        <v>1663</v>
      </c>
      <c r="F384" s="90" t="s">
        <v>1528</v>
      </c>
      <c r="G384" s="90" t="s">
        <v>2855</v>
      </c>
      <c r="H384" s="90" t="s">
        <v>2402</v>
      </c>
      <c r="I384" s="86" t="s">
        <v>1586</v>
      </c>
      <c r="J384" s="90" t="s">
        <v>1741</v>
      </c>
      <c r="K384" s="83" t="s">
        <v>2612</v>
      </c>
      <c r="L384" s="82"/>
      <c r="M384" s="90">
        <v>7</v>
      </c>
      <c r="N384" s="90"/>
      <c r="O384" s="90">
        <f t="shared" si="82"/>
        <v>7</v>
      </c>
      <c r="P384" s="90"/>
      <c r="Q384" s="90">
        <f t="shared" si="82"/>
        <v>7</v>
      </c>
      <c r="R384" s="90"/>
      <c r="S384" s="90">
        <f t="shared" si="83"/>
        <v>7</v>
      </c>
      <c r="T384" s="90"/>
      <c r="U384" s="90">
        <f t="shared" si="83"/>
        <v>7</v>
      </c>
      <c r="V384" s="90"/>
      <c r="W384" s="90">
        <f t="shared" si="83"/>
        <v>7</v>
      </c>
      <c r="X384" s="90"/>
      <c r="Y384" s="90">
        <f t="shared" si="83"/>
        <v>7</v>
      </c>
      <c r="Z384" s="90"/>
      <c r="AA384" s="90">
        <f t="shared" si="84"/>
        <v>7</v>
      </c>
      <c r="AB384" s="90"/>
      <c r="AC384" s="90">
        <f t="shared" si="84"/>
        <v>7</v>
      </c>
      <c r="AD384" s="90"/>
      <c r="AE384" s="90">
        <f t="shared" si="84"/>
        <v>7</v>
      </c>
      <c r="AF384" s="90"/>
      <c r="AG384" s="90">
        <f t="shared" si="84"/>
        <v>7</v>
      </c>
      <c r="AH384" s="90"/>
      <c r="AI384" s="90">
        <f t="shared" si="84"/>
        <v>7</v>
      </c>
      <c r="AJ384" s="90"/>
      <c r="AK384" s="90">
        <f t="shared" si="85"/>
        <v>7</v>
      </c>
    </row>
    <row r="385" spans="1:37" x14ac:dyDescent="0.2">
      <c r="A385" s="87" t="s">
        <v>815</v>
      </c>
      <c r="B385" s="90" t="s">
        <v>217</v>
      </c>
      <c r="C385" s="94" t="s">
        <v>500</v>
      </c>
      <c r="D385" s="90" t="s">
        <v>2055</v>
      </c>
      <c r="E385" s="94" t="s">
        <v>1443</v>
      </c>
      <c r="F385" s="90" t="s">
        <v>2096</v>
      </c>
      <c r="G385" s="90" t="s">
        <v>2856</v>
      </c>
      <c r="H385" s="90" t="s">
        <v>2172</v>
      </c>
      <c r="I385" s="86" t="s">
        <v>1586</v>
      </c>
      <c r="J385" s="90" t="s">
        <v>1741</v>
      </c>
      <c r="K385" s="83" t="s">
        <v>2612</v>
      </c>
      <c r="L385" s="82"/>
      <c r="M385" s="90">
        <v>1</v>
      </c>
      <c r="N385" s="90"/>
      <c r="O385" s="90">
        <f t="shared" si="82"/>
        <v>1</v>
      </c>
      <c r="P385" s="90"/>
      <c r="Q385" s="90">
        <f t="shared" si="82"/>
        <v>1</v>
      </c>
      <c r="R385" s="90"/>
      <c r="S385" s="90">
        <f t="shared" si="83"/>
        <v>1</v>
      </c>
      <c r="T385" s="90"/>
      <c r="U385" s="90">
        <f t="shared" si="83"/>
        <v>1</v>
      </c>
      <c r="V385" s="90"/>
      <c r="W385" s="90">
        <f t="shared" si="83"/>
        <v>1</v>
      </c>
      <c r="X385" s="90"/>
      <c r="Y385" s="90">
        <f t="shared" si="83"/>
        <v>1</v>
      </c>
      <c r="Z385" s="90"/>
      <c r="AA385" s="90">
        <f t="shared" si="84"/>
        <v>1</v>
      </c>
      <c r="AB385" s="90"/>
      <c r="AC385" s="90">
        <f t="shared" si="84"/>
        <v>1</v>
      </c>
      <c r="AD385" s="90"/>
      <c r="AE385" s="90">
        <f t="shared" si="84"/>
        <v>1</v>
      </c>
      <c r="AF385" s="90"/>
      <c r="AG385" s="90">
        <f t="shared" si="84"/>
        <v>1</v>
      </c>
      <c r="AH385" s="90"/>
      <c r="AI385" s="90">
        <f t="shared" si="84"/>
        <v>1</v>
      </c>
      <c r="AJ385" s="90"/>
      <c r="AK385" s="90">
        <f t="shared" si="85"/>
        <v>1</v>
      </c>
    </row>
    <row r="386" spans="1:37" x14ac:dyDescent="0.2">
      <c r="A386" s="87" t="s">
        <v>815</v>
      </c>
      <c r="B386" s="90" t="s">
        <v>217</v>
      </c>
      <c r="C386" s="94" t="s">
        <v>505</v>
      </c>
      <c r="D386" s="90" t="s">
        <v>2056</v>
      </c>
      <c r="E386" s="94" t="s">
        <v>551</v>
      </c>
      <c r="F386" s="90" t="s">
        <v>1336</v>
      </c>
      <c r="G386" s="90" t="s">
        <v>186</v>
      </c>
      <c r="H386" s="90" t="s">
        <v>1616</v>
      </c>
      <c r="I386" s="86" t="s">
        <v>1586</v>
      </c>
      <c r="J386" s="90" t="s">
        <v>1741</v>
      </c>
      <c r="K386" s="83" t="s">
        <v>2612</v>
      </c>
      <c r="L386" s="82"/>
      <c r="M386" s="90">
        <v>1</v>
      </c>
      <c r="N386" s="90"/>
      <c r="O386" s="90">
        <f t="shared" si="82"/>
        <v>1</v>
      </c>
      <c r="P386" s="90"/>
      <c r="Q386" s="90">
        <f t="shared" si="82"/>
        <v>1</v>
      </c>
      <c r="R386" s="90"/>
      <c r="S386" s="90">
        <f t="shared" si="83"/>
        <v>1</v>
      </c>
      <c r="T386" s="90"/>
      <c r="U386" s="90">
        <f t="shared" si="83"/>
        <v>1</v>
      </c>
      <c r="V386" s="90"/>
      <c r="W386" s="90">
        <f t="shared" si="83"/>
        <v>1</v>
      </c>
      <c r="X386" s="90"/>
      <c r="Y386" s="90">
        <f t="shared" si="83"/>
        <v>1</v>
      </c>
      <c r="Z386" s="90"/>
      <c r="AA386" s="90">
        <f t="shared" si="84"/>
        <v>1</v>
      </c>
      <c r="AB386" s="90"/>
      <c r="AC386" s="90">
        <f t="shared" si="84"/>
        <v>1</v>
      </c>
      <c r="AD386" s="90"/>
      <c r="AE386" s="90">
        <f t="shared" si="84"/>
        <v>1</v>
      </c>
      <c r="AF386" s="90"/>
      <c r="AG386" s="90">
        <f t="shared" si="84"/>
        <v>1</v>
      </c>
      <c r="AH386" s="90"/>
      <c r="AI386" s="90">
        <f t="shared" si="84"/>
        <v>1</v>
      </c>
      <c r="AJ386" s="90"/>
      <c r="AK386" s="90">
        <f t="shared" si="85"/>
        <v>1</v>
      </c>
    </row>
    <row r="387" spans="1:37" x14ac:dyDescent="0.2">
      <c r="A387" s="87" t="s">
        <v>815</v>
      </c>
      <c r="B387" s="90" t="s">
        <v>217</v>
      </c>
      <c r="C387" s="94" t="s">
        <v>510</v>
      </c>
      <c r="D387" s="90" t="s">
        <v>1353</v>
      </c>
      <c r="E387" s="94" t="s">
        <v>1661</v>
      </c>
      <c r="F387" s="90" t="s">
        <v>123</v>
      </c>
      <c r="G387" s="90" t="s">
        <v>2857</v>
      </c>
      <c r="H387" s="90" t="s">
        <v>2404</v>
      </c>
      <c r="I387" s="86" t="s">
        <v>1586</v>
      </c>
      <c r="J387" s="90" t="s">
        <v>1741</v>
      </c>
      <c r="K387" s="83" t="s">
        <v>2612</v>
      </c>
      <c r="L387" s="82"/>
      <c r="M387" s="90">
        <v>4</v>
      </c>
      <c r="N387" s="90"/>
      <c r="O387" s="90">
        <f t="shared" si="82"/>
        <v>4</v>
      </c>
      <c r="P387" s="90"/>
      <c r="Q387" s="90">
        <f t="shared" si="82"/>
        <v>4</v>
      </c>
      <c r="R387" s="90"/>
      <c r="S387" s="90">
        <f t="shared" si="83"/>
        <v>4</v>
      </c>
      <c r="T387" s="90"/>
      <c r="U387" s="90">
        <f t="shared" si="83"/>
        <v>4</v>
      </c>
      <c r="V387" s="90"/>
      <c r="W387" s="90">
        <f t="shared" si="83"/>
        <v>4</v>
      </c>
      <c r="X387" s="90"/>
      <c r="Y387" s="90">
        <f t="shared" si="83"/>
        <v>4</v>
      </c>
      <c r="Z387" s="90"/>
      <c r="AA387" s="90">
        <f t="shared" si="84"/>
        <v>4</v>
      </c>
      <c r="AB387" s="90"/>
      <c r="AC387" s="90">
        <f t="shared" si="84"/>
        <v>4</v>
      </c>
      <c r="AD387" s="90"/>
      <c r="AE387" s="90">
        <f t="shared" si="84"/>
        <v>4</v>
      </c>
      <c r="AF387" s="90"/>
      <c r="AG387" s="90">
        <f t="shared" si="84"/>
        <v>4</v>
      </c>
      <c r="AH387" s="90"/>
      <c r="AI387" s="90">
        <f t="shared" si="84"/>
        <v>4</v>
      </c>
      <c r="AJ387" s="90"/>
      <c r="AK387" s="90">
        <f t="shared" si="85"/>
        <v>4</v>
      </c>
    </row>
    <row r="388" spans="1:37" x14ac:dyDescent="0.2">
      <c r="A388" s="87" t="s">
        <v>815</v>
      </c>
      <c r="B388" s="90" t="s">
        <v>217</v>
      </c>
      <c r="C388" s="94" t="s">
        <v>449</v>
      </c>
      <c r="D388" s="90" t="s">
        <v>903</v>
      </c>
      <c r="E388" s="94" t="s">
        <v>1668</v>
      </c>
      <c r="F388" s="90" t="s">
        <v>2241</v>
      </c>
      <c r="G388" s="90" t="s">
        <v>2858</v>
      </c>
      <c r="H388" s="90" t="s">
        <v>1932</v>
      </c>
      <c r="I388" s="86" t="s">
        <v>1586</v>
      </c>
      <c r="J388" s="90" t="s">
        <v>1741</v>
      </c>
      <c r="K388" s="83" t="s">
        <v>2612</v>
      </c>
      <c r="L388" s="82"/>
      <c r="M388" s="90">
        <v>0</v>
      </c>
      <c r="N388" s="90"/>
      <c r="O388" s="90">
        <f t="shared" si="82"/>
        <v>0</v>
      </c>
      <c r="P388" s="90"/>
      <c r="Q388" s="90">
        <f t="shared" si="82"/>
        <v>0</v>
      </c>
      <c r="R388" s="90"/>
      <c r="S388" s="90">
        <f t="shared" si="83"/>
        <v>0</v>
      </c>
      <c r="T388" s="90"/>
      <c r="U388" s="90">
        <f t="shared" si="83"/>
        <v>0</v>
      </c>
      <c r="V388" s="90"/>
      <c r="W388" s="90">
        <f t="shared" si="83"/>
        <v>0</v>
      </c>
      <c r="X388" s="90"/>
      <c r="Y388" s="90">
        <f t="shared" si="83"/>
        <v>0</v>
      </c>
      <c r="Z388" s="90"/>
      <c r="AA388" s="90">
        <f t="shared" si="84"/>
        <v>0</v>
      </c>
      <c r="AB388" s="90"/>
      <c r="AC388" s="90">
        <f t="shared" si="84"/>
        <v>0</v>
      </c>
      <c r="AD388" s="90"/>
      <c r="AE388" s="90">
        <f t="shared" si="84"/>
        <v>0</v>
      </c>
      <c r="AF388" s="90"/>
      <c r="AG388" s="90">
        <f t="shared" si="84"/>
        <v>0</v>
      </c>
      <c r="AH388" s="90"/>
      <c r="AI388" s="90">
        <f t="shared" si="84"/>
        <v>0</v>
      </c>
      <c r="AJ388" s="90"/>
      <c r="AK388" s="90">
        <f t="shared" si="85"/>
        <v>0</v>
      </c>
    </row>
    <row r="389" spans="1:37" x14ac:dyDescent="0.2">
      <c r="A389" s="87" t="s">
        <v>815</v>
      </c>
      <c r="B389" s="90" t="s">
        <v>217</v>
      </c>
      <c r="C389" s="94" t="s">
        <v>19</v>
      </c>
      <c r="D389" s="90" t="s">
        <v>498</v>
      </c>
      <c r="E389" s="94" t="s">
        <v>140</v>
      </c>
      <c r="F389" s="90" t="s">
        <v>1301</v>
      </c>
      <c r="G389" s="90" t="s">
        <v>2859</v>
      </c>
      <c r="H389" s="90" t="s">
        <v>1373</v>
      </c>
      <c r="I389" s="86" t="s">
        <v>1586</v>
      </c>
      <c r="J389" s="90" t="s">
        <v>1741</v>
      </c>
      <c r="K389" s="83" t="s">
        <v>2612</v>
      </c>
      <c r="L389" s="82"/>
      <c r="M389" s="90">
        <v>1</v>
      </c>
      <c r="N389" s="90"/>
      <c r="O389" s="90">
        <f t="shared" si="82"/>
        <v>1</v>
      </c>
      <c r="P389" s="90"/>
      <c r="Q389" s="90">
        <f t="shared" si="82"/>
        <v>1</v>
      </c>
      <c r="R389" s="90"/>
      <c r="S389" s="90">
        <f t="shared" si="83"/>
        <v>1</v>
      </c>
      <c r="T389" s="90"/>
      <c r="U389" s="90">
        <f t="shared" si="83"/>
        <v>1</v>
      </c>
      <c r="V389" s="90"/>
      <c r="W389" s="90">
        <f t="shared" si="83"/>
        <v>1</v>
      </c>
      <c r="X389" s="90"/>
      <c r="Y389" s="90">
        <f t="shared" si="83"/>
        <v>1</v>
      </c>
      <c r="Z389" s="90"/>
      <c r="AA389" s="90">
        <f t="shared" si="84"/>
        <v>1</v>
      </c>
      <c r="AB389" s="90"/>
      <c r="AC389" s="90">
        <f t="shared" si="84"/>
        <v>1</v>
      </c>
      <c r="AD389" s="90"/>
      <c r="AE389" s="90">
        <f t="shared" si="84"/>
        <v>1</v>
      </c>
      <c r="AF389" s="90"/>
      <c r="AG389" s="90">
        <f t="shared" si="84"/>
        <v>1</v>
      </c>
      <c r="AH389" s="90"/>
      <c r="AI389" s="90">
        <f t="shared" si="84"/>
        <v>1</v>
      </c>
      <c r="AJ389" s="90"/>
      <c r="AK389" s="90">
        <f t="shared" si="85"/>
        <v>1</v>
      </c>
    </row>
    <row r="390" spans="1:37" x14ac:dyDescent="0.2">
      <c r="A390" s="87" t="s">
        <v>815</v>
      </c>
      <c r="B390" s="90" t="s">
        <v>217</v>
      </c>
      <c r="C390" s="94" t="s">
        <v>514</v>
      </c>
      <c r="D390" s="90" t="s">
        <v>1267</v>
      </c>
      <c r="E390" s="94" t="s">
        <v>811</v>
      </c>
      <c r="F390" s="90" t="s">
        <v>2243</v>
      </c>
      <c r="G390" s="90" t="s">
        <v>2298</v>
      </c>
      <c r="H390" s="90" t="s">
        <v>2405</v>
      </c>
      <c r="I390" s="86" t="s">
        <v>1586</v>
      </c>
      <c r="J390" s="90" t="s">
        <v>1741</v>
      </c>
      <c r="K390" s="83" t="s">
        <v>2612</v>
      </c>
      <c r="L390" s="82"/>
      <c r="M390" s="90">
        <v>1</v>
      </c>
      <c r="N390" s="90"/>
      <c r="O390" s="90">
        <f t="shared" si="82"/>
        <v>1</v>
      </c>
      <c r="P390" s="90"/>
      <c r="Q390" s="90">
        <f t="shared" si="82"/>
        <v>1</v>
      </c>
      <c r="R390" s="90"/>
      <c r="S390" s="90">
        <f t="shared" si="83"/>
        <v>1</v>
      </c>
      <c r="T390" s="90"/>
      <c r="U390" s="90">
        <f t="shared" si="83"/>
        <v>1</v>
      </c>
      <c r="V390" s="90"/>
      <c r="W390" s="90">
        <f t="shared" si="83"/>
        <v>1</v>
      </c>
      <c r="X390" s="90"/>
      <c r="Y390" s="90">
        <f t="shared" si="83"/>
        <v>1</v>
      </c>
      <c r="Z390" s="90"/>
      <c r="AA390" s="90">
        <f t="shared" si="84"/>
        <v>1</v>
      </c>
      <c r="AB390" s="90"/>
      <c r="AC390" s="90">
        <f t="shared" si="84"/>
        <v>1</v>
      </c>
      <c r="AD390" s="90"/>
      <c r="AE390" s="90">
        <f t="shared" si="84"/>
        <v>1</v>
      </c>
      <c r="AF390" s="90"/>
      <c r="AG390" s="90">
        <f t="shared" si="84"/>
        <v>1</v>
      </c>
      <c r="AH390" s="90"/>
      <c r="AI390" s="90">
        <f t="shared" si="84"/>
        <v>1</v>
      </c>
      <c r="AJ390" s="90"/>
      <c r="AK390" s="90">
        <f t="shared" si="85"/>
        <v>1</v>
      </c>
    </row>
    <row r="391" spans="1:37" x14ac:dyDescent="0.2">
      <c r="A391" s="87" t="s">
        <v>815</v>
      </c>
      <c r="B391" s="90" t="s">
        <v>217</v>
      </c>
      <c r="C391" s="94" t="s">
        <v>518</v>
      </c>
      <c r="D391" s="90" t="s">
        <v>2057</v>
      </c>
      <c r="E391" s="94" t="s">
        <v>1661</v>
      </c>
      <c r="F391" s="90" t="s">
        <v>123</v>
      </c>
      <c r="G391" s="90" t="s">
        <v>2860</v>
      </c>
      <c r="H391" s="90" t="s">
        <v>2406</v>
      </c>
      <c r="I391" s="86" t="s">
        <v>1586</v>
      </c>
      <c r="J391" s="90" t="s">
        <v>1741</v>
      </c>
      <c r="K391" s="83" t="s">
        <v>2612</v>
      </c>
      <c r="L391" s="82"/>
      <c r="M391" s="90">
        <v>1</v>
      </c>
      <c r="N391" s="90"/>
      <c r="O391" s="90">
        <f t="shared" si="82"/>
        <v>1</v>
      </c>
      <c r="P391" s="90"/>
      <c r="Q391" s="90">
        <f t="shared" si="82"/>
        <v>1</v>
      </c>
      <c r="R391" s="90"/>
      <c r="S391" s="90">
        <f t="shared" si="83"/>
        <v>1</v>
      </c>
      <c r="T391" s="90"/>
      <c r="U391" s="90">
        <f t="shared" si="83"/>
        <v>1</v>
      </c>
      <c r="V391" s="90"/>
      <c r="W391" s="90">
        <f t="shared" si="83"/>
        <v>1</v>
      </c>
      <c r="X391" s="90"/>
      <c r="Y391" s="90">
        <f t="shared" si="83"/>
        <v>1</v>
      </c>
      <c r="Z391" s="90"/>
      <c r="AA391" s="90">
        <f t="shared" si="84"/>
        <v>1</v>
      </c>
      <c r="AB391" s="90"/>
      <c r="AC391" s="90">
        <f t="shared" si="84"/>
        <v>1</v>
      </c>
      <c r="AD391" s="90"/>
      <c r="AE391" s="90">
        <f t="shared" si="84"/>
        <v>1</v>
      </c>
      <c r="AF391" s="90"/>
      <c r="AG391" s="90">
        <f t="shared" si="84"/>
        <v>1</v>
      </c>
      <c r="AH391" s="90"/>
      <c r="AI391" s="90">
        <f t="shared" si="84"/>
        <v>1</v>
      </c>
      <c r="AJ391" s="90"/>
      <c r="AK391" s="90">
        <f t="shared" si="85"/>
        <v>1</v>
      </c>
    </row>
    <row r="392" spans="1:37" x14ac:dyDescent="0.2">
      <c r="A392" s="87" t="s">
        <v>815</v>
      </c>
      <c r="B392" s="90" t="s">
        <v>217</v>
      </c>
      <c r="C392" s="94" t="s">
        <v>115</v>
      </c>
      <c r="D392" s="90" t="s">
        <v>1033</v>
      </c>
      <c r="E392" s="94" t="s">
        <v>604</v>
      </c>
      <c r="F392" s="90" t="s">
        <v>0</v>
      </c>
      <c r="G392" s="90" t="s">
        <v>2861</v>
      </c>
      <c r="H392" s="90" t="s">
        <v>2407</v>
      </c>
      <c r="I392" s="86" t="s">
        <v>1586</v>
      </c>
      <c r="J392" s="90" t="s">
        <v>1741</v>
      </c>
      <c r="K392" s="83" t="s">
        <v>2612</v>
      </c>
      <c r="L392" s="82"/>
      <c r="M392" s="90">
        <v>0</v>
      </c>
      <c r="N392" s="90"/>
      <c r="O392" s="90">
        <f t="shared" si="82"/>
        <v>0</v>
      </c>
      <c r="P392" s="90"/>
      <c r="Q392" s="90">
        <f t="shared" si="82"/>
        <v>0</v>
      </c>
      <c r="R392" s="90"/>
      <c r="S392" s="90">
        <f t="shared" si="83"/>
        <v>0</v>
      </c>
      <c r="T392" s="90"/>
      <c r="U392" s="90">
        <f t="shared" si="83"/>
        <v>0</v>
      </c>
      <c r="V392" s="90"/>
      <c r="W392" s="90">
        <f t="shared" si="83"/>
        <v>0</v>
      </c>
      <c r="X392" s="90"/>
      <c r="Y392" s="90">
        <f t="shared" ref="Y392:AK398" si="86">SUM(W392:X392)</f>
        <v>0</v>
      </c>
      <c r="Z392" s="90"/>
      <c r="AA392" s="90">
        <f t="shared" si="86"/>
        <v>0</v>
      </c>
      <c r="AB392" s="90"/>
      <c r="AC392" s="90">
        <f t="shared" si="86"/>
        <v>0</v>
      </c>
      <c r="AD392" s="90"/>
      <c r="AE392" s="90">
        <f t="shared" si="86"/>
        <v>0</v>
      </c>
      <c r="AF392" s="90"/>
      <c r="AG392" s="90">
        <f t="shared" si="86"/>
        <v>0</v>
      </c>
      <c r="AH392" s="90"/>
      <c r="AI392" s="90">
        <f t="shared" si="86"/>
        <v>0</v>
      </c>
      <c r="AJ392" s="90"/>
      <c r="AK392" s="90">
        <f t="shared" si="86"/>
        <v>0</v>
      </c>
    </row>
    <row r="393" spans="1:37" x14ac:dyDescent="0.2">
      <c r="A393" s="87" t="s">
        <v>815</v>
      </c>
      <c r="B393" s="90" t="s">
        <v>217</v>
      </c>
      <c r="C393" s="94" t="s">
        <v>428</v>
      </c>
      <c r="D393" s="90" t="s">
        <v>1033</v>
      </c>
      <c r="E393" s="94" t="s">
        <v>811</v>
      </c>
      <c r="F393" s="90" t="s">
        <v>2243</v>
      </c>
      <c r="G393" s="90" t="s">
        <v>1479</v>
      </c>
      <c r="H393" s="90" t="s">
        <v>2070</v>
      </c>
      <c r="I393" s="86" t="s">
        <v>1586</v>
      </c>
      <c r="J393" s="90" t="s">
        <v>1741</v>
      </c>
      <c r="K393" s="83" t="s">
        <v>2612</v>
      </c>
      <c r="L393" s="82"/>
      <c r="M393" s="90">
        <v>1</v>
      </c>
      <c r="N393" s="90"/>
      <c r="O393" s="90">
        <f t="shared" ref="O393:Q456" si="87">SUM(M393:N393)</f>
        <v>1</v>
      </c>
      <c r="P393" s="90"/>
      <c r="Q393" s="90">
        <f t="shared" si="87"/>
        <v>1</v>
      </c>
      <c r="R393" s="90"/>
      <c r="S393" s="90">
        <f t="shared" ref="S393:AA456" si="88">SUM(Q393:R393)</f>
        <v>1</v>
      </c>
      <c r="T393" s="90"/>
      <c r="U393" s="90">
        <f t="shared" si="88"/>
        <v>1</v>
      </c>
      <c r="V393" s="90"/>
      <c r="W393" s="90">
        <f t="shared" si="88"/>
        <v>1</v>
      </c>
      <c r="X393" s="90"/>
      <c r="Y393" s="90">
        <f t="shared" si="88"/>
        <v>1</v>
      </c>
      <c r="Z393" s="90"/>
      <c r="AA393" s="90">
        <f t="shared" si="88"/>
        <v>1</v>
      </c>
      <c r="AB393" s="90"/>
      <c r="AC393" s="90">
        <f t="shared" si="86"/>
        <v>1</v>
      </c>
      <c r="AD393" s="90"/>
      <c r="AE393" s="90">
        <f t="shared" si="86"/>
        <v>1</v>
      </c>
      <c r="AF393" s="90"/>
      <c r="AG393" s="90">
        <f t="shared" si="86"/>
        <v>1</v>
      </c>
      <c r="AH393" s="90"/>
      <c r="AI393" s="90">
        <f t="shared" si="86"/>
        <v>1</v>
      </c>
      <c r="AJ393" s="90"/>
      <c r="AK393" s="90">
        <f t="shared" si="86"/>
        <v>1</v>
      </c>
    </row>
    <row r="394" spans="1:37" x14ac:dyDescent="0.2">
      <c r="A394" s="87" t="s">
        <v>815</v>
      </c>
      <c r="B394" s="90" t="s">
        <v>217</v>
      </c>
      <c r="C394" s="94" t="s">
        <v>522</v>
      </c>
      <c r="D394" s="90" t="s">
        <v>1033</v>
      </c>
      <c r="E394" s="94" t="s">
        <v>1278</v>
      </c>
      <c r="F394" s="90" t="s">
        <v>2244</v>
      </c>
      <c r="G394" s="90" t="s">
        <v>2862</v>
      </c>
      <c r="H394" s="90" t="s">
        <v>1588</v>
      </c>
      <c r="I394" s="86" t="s">
        <v>1586</v>
      </c>
      <c r="J394" s="90" t="s">
        <v>1741</v>
      </c>
      <c r="K394" s="83" t="s">
        <v>2612</v>
      </c>
      <c r="L394" s="82"/>
      <c r="M394" s="90">
        <v>0</v>
      </c>
      <c r="N394" s="90"/>
      <c r="O394" s="90">
        <f t="shared" si="87"/>
        <v>0</v>
      </c>
      <c r="P394" s="90"/>
      <c r="Q394" s="90">
        <f t="shared" si="87"/>
        <v>0</v>
      </c>
      <c r="R394" s="90"/>
      <c r="S394" s="90">
        <f t="shared" si="88"/>
        <v>0</v>
      </c>
      <c r="T394" s="90"/>
      <c r="U394" s="90">
        <f t="shared" si="88"/>
        <v>0</v>
      </c>
      <c r="V394" s="90"/>
      <c r="W394" s="90">
        <f t="shared" si="88"/>
        <v>0</v>
      </c>
      <c r="X394" s="90"/>
      <c r="Y394" s="90">
        <f t="shared" si="88"/>
        <v>0</v>
      </c>
      <c r="Z394" s="90"/>
      <c r="AA394" s="90">
        <f t="shared" si="88"/>
        <v>0</v>
      </c>
      <c r="AB394" s="90"/>
      <c r="AC394" s="90">
        <f t="shared" si="86"/>
        <v>0</v>
      </c>
      <c r="AD394" s="90"/>
      <c r="AE394" s="90">
        <f t="shared" si="86"/>
        <v>0</v>
      </c>
      <c r="AF394" s="90"/>
      <c r="AG394" s="90">
        <f t="shared" si="86"/>
        <v>0</v>
      </c>
      <c r="AH394" s="90"/>
      <c r="AI394" s="90">
        <f t="shared" si="86"/>
        <v>0</v>
      </c>
      <c r="AJ394" s="90"/>
      <c r="AK394" s="90">
        <f t="shared" si="86"/>
        <v>0</v>
      </c>
    </row>
    <row r="395" spans="1:37" x14ac:dyDescent="0.2">
      <c r="A395" s="87" t="s">
        <v>815</v>
      </c>
      <c r="B395" s="90" t="s">
        <v>217</v>
      </c>
      <c r="C395" s="94" t="s">
        <v>525</v>
      </c>
      <c r="D395" s="90" t="s">
        <v>1033</v>
      </c>
      <c r="E395" s="94" t="s">
        <v>392</v>
      </c>
      <c r="F395" s="90" t="s">
        <v>142</v>
      </c>
      <c r="G395" s="90" t="s">
        <v>630</v>
      </c>
      <c r="H395" s="90" t="s">
        <v>2386</v>
      </c>
      <c r="I395" s="86" t="s">
        <v>1586</v>
      </c>
      <c r="J395" s="90" t="s">
        <v>1741</v>
      </c>
      <c r="K395" s="83" t="s">
        <v>2612</v>
      </c>
      <c r="L395" s="82"/>
      <c r="M395" s="90">
        <v>1</v>
      </c>
      <c r="N395" s="90"/>
      <c r="O395" s="90">
        <f t="shared" si="87"/>
        <v>1</v>
      </c>
      <c r="P395" s="90"/>
      <c r="Q395" s="90">
        <f t="shared" si="87"/>
        <v>1</v>
      </c>
      <c r="R395" s="90"/>
      <c r="S395" s="90">
        <f t="shared" si="88"/>
        <v>1</v>
      </c>
      <c r="T395" s="90"/>
      <c r="U395" s="90">
        <f t="shared" si="88"/>
        <v>1</v>
      </c>
      <c r="V395" s="90"/>
      <c r="W395" s="90">
        <f t="shared" si="88"/>
        <v>1</v>
      </c>
      <c r="X395" s="90"/>
      <c r="Y395" s="90">
        <f t="shared" si="88"/>
        <v>1</v>
      </c>
      <c r="Z395" s="90"/>
      <c r="AA395" s="90">
        <f t="shared" si="88"/>
        <v>1</v>
      </c>
      <c r="AB395" s="90"/>
      <c r="AC395" s="90">
        <f t="shared" si="86"/>
        <v>1</v>
      </c>
      <c r="AD395" s="90"/>
      <c r="AE395" s="90">
        <f t="shared" si="86"/>
        <v>1</v>
      </c>
      <c r="AF395" s="90"/>
      <c r="AG395" s="90">
        <f t="shared" si="86"/>
        <v>1</v>
      </c>
      <c r="AH395" s="90"/>
      <c r="AI395" s="90">
        <f t="shared" si="86"/>
        <v>1</v>
      </c>
      <c r="AJ395" s="90"/>
      <c r="AK395" s="90">
        <f t="shared" si="86"/>
        <v>1</v>
      </c>
    </row>
    <row r="396" spans="1:37" x14ac:dyDescent="0.2">
      <c r="A396" s="87" t="s">
        <v>815</v>
      </c>
      <c r="B396" s="90" t="s">
        <v>217</v>
      </c>
      <c r="C396" s="94" t="s">
        <v>289</v>
      </c>
      <c r="D396" s="90" t="s">
        <v>1033</v>
      </c>
      <c r="E396" s="94" t="s">
        <v>1669</v>
      </c>
      <c r="F396" s="90" t="s">
        <v>275</v>
      </c>
      <c r="G396" s="90" t="s">
        <v>2863</v>
      </c>
      <c r="H396" s="90" t="s">
        <v>2408</v>
      </c>
      <c r="I396" s="86" t="s">
        <v>1586</v>
      </c>
      <c r="J396" s="90" t="s">
        <v>1741</v>
      </c>
      <c r="K396" s="83" t="s">
        <v>2612</v>
      </c>
      <c r="L396" s="82"/>
      <c r="M396" s="90">
        <v>1</v>
      </c>
      <c r="N396" s="90"/>
      <c r="O396" s="90">
        <f t="shared" si="87"/>
        <v>1</v>
      </c>
      <c r="P396" s="90"/>
      <c r="Q396" s="90">
        <f t="shared" si="87"/>
        <v>1</v>
      </c>
      <c r="R396" s="90"/>
      <c r="S396" s="90">
        <f t="shared" si="88"/>
        <v>1</v>
      </c>
      <c r="T396" s="90"/>
      <c r="U396" s="90">
        <f t="shared" si="88"/>
        <v>1</v>
      </c>
      <c r="V396" s="90"/>
      <c r="W396" s="90">
        <f t="shared" si="88"/>
        <v>1</v>
      </c>
      <c r="X396" s="90"/>
      <c r="Y396" s="90">
        <f t="shared" si="88"/>
        <v>1</v>
      </c>
      <c r="Z396" s="90"/>
      <c r="AA396" s="90">
        <f t="shared" ref="AA396:AI459" si="89">SUM(Y396:Z396)</f>
        <v>1</v>
      </c>
      <c r="AB396" s="90"/>
      <c r="AC396" s="90">
        <f t="shared" si="89"/>
        <v>1</v>
      </c>
      <c r="AD396" s="90"/>
      <c r="AE396" s="90">
        <f t="shared" si="89"/>
        <v>1</v>
      </c>
      <c r="AF396" s="90"/>
      <c r="AG396" s="90">
        <f t="shared" si="89"/>
        <v>1</v>
      </c>
      <c r="AH396" s="90"/>
      <c r="AI396" s="90">
        <f t="shared" si="89"/>
        <v>1</v>
      </c>
      <c r="AJ396" s="90"/>
      <c r="AK396" s="90">
        <f t="shared" si="86"/>
        <v>1</v>
      </c>
    </row>
    <row r="397" spans="1:37" x14ac:dyDescent="0.2">
      <c r="A397" s="87" t="s">
        <v>815</v>
      </c>
      <c r="B397" s="90" t="s">
        <v>217</v>
      </c>
      <c r="C397" s="94" t="s">
        <v>346</v>
      </c>
      <c r="D397" s="90" t="s">
        <v>1636</v>
      </c>
      <c r="E397" s="94" t="s">
        <v>1289</v>
      </c>
      <c r="F397" s="90" t="s">
        <v>2245</v>
      </c>
      <c r="G397" s="90" t="s">
        <v>1113</v>
      </c>
      <c r="H397" s="90" t="s">
        <v>2410</v>
      </c>
      <c r="I397" s="86" t="s">
        <v>1586</v>
      </c>
      <c r="J397" s="90" t="s">
        <v>1741</v>
      </c>
      <c r="K397" s="83" t="s">
        <v>2612</v>
      </c>
      <c r="L397" s="82"/>
      <c r="M397" s="90">
        <v>0</v>
      </c>
      <c r="N397" s="90"/>
      <c r="O397" s="90">
        <f t="shared" si="87"/>
        <v>0</v>
      </c>
      <c r="P397" s="90"/>
      <c r="Q397" s="90">
        <f t="shared" si="87"/>
        <v>0</v>
      </c>
      <c r="R397" s="90"/>
      <c r="S397" s="90">
        <f t="shared" si="88"/>
        <v>0</v>
      </c>
      <c r="T397" s="90"/>
      <c r="U397" s="90">
        <f t="shared" si="88"/>
        <v>0</v>
      </c>
      <c r="V397" s="90"/>
      <c r="W397" s="90">
        <f t="shared" si="88"/>
        <v>0</v>
      </c>
      <c r="X397" s="90"/>
      <c r="Y397" s="90">
        <f t="shared" si="88"/>
        <v>0</v>
      </c>
      <c r="Z397" s="90"/>
      <c r="AA397" s="90">
        <f t="shared" si="89"/>
        <v>0</v>
      </c>
      <c r="AB397" s="90"/>
      <c r="AC397" s="90">
        <f t="shared" si="89"/>
        <v>0</v>
      </c>
      <c r="AD397" s="90"/>
      <c r="AE397" s="90">
        <f t="shared" si="89"/>
        <v>0</v>
      </c>
      <c r="AF397" s="90"/>
      <c r="AG397" s="90">
        <f t="shared" si="89"/>
        <v>0</v>
      </c>
      <c r="AH397" s="90"/>
      <c r="AI397" s="90">
        <f t="shared" si="89"/>
        <v>0</v>
      </c>
      <c r="AJ397" s="90"/>
      <c r="AK397" s="90">
        <f t="shared" si="86"/>
        <v>0</v>
      </c>
    </row>
    <row r="398" spans="1:37" x14ac:dyDescent="0.2">
      <c r="A398" s="87" t="s">
        <v>815</v>
      </c>
      <c r="B398" s="90" t="s">
        <v>217</v>
      </c>
      <c r="C398" s="94" t="s">
        <v>533</v>
      </c>
      <c r="D398" s="90" t="s">
        <v>1978</v>
      </c>
      <c r="E398" s="94" t="s">
        <v>811</v>
      </c>
      <c r="F398" s="90" t="s">
        <v>2243</v>
      </c>
      <c r="G398" s="90" t="s">
        <v>2864</v>
      </c>
      <c r="H398" s="90" t="s">
        <v>1316</v>
      </c>
      <c r="I398" s="86" t="s">
        <v>1586</v>
      </c>
      <c r="J398" s="90" t="s">
        <v>1741</v>
      </c>
      <c r="K398" s="83" t="s">
        <v>2612</v>
      </c>
      <c r="L398" s="82"/>
      <c r="M398" s="90">
        <v>1</v>
      </c>
      <c r="N398" s="90"/>
      <c r="O398" s="90">
        <f t="shared" si="87"/>
        <v>1</v>
      </c>
      <c r="P398" s="90"/>
      <c r="Q398" s="90">
        <f t="shared" si="87"/>
        <v>1</v>
      </c>
      <c r="R398" s="90"/>
      <c r="S398" s="90">
        <f t="shared" si="88"/>
        <v>1</v>
      </c>
      <c r="T398" s="90"/>
      <c r="U398" s="90">
        <f t="shared" si="88"/>
        <v>1</v>
      </c>
      <c r="V398" s="90"/>
      <c r="W398" s="90">
        <f t="shared" si="88"/>
        <v>1</v>
      </c>
      <c r="X398" s="90"/>
      <c r="Y398" s="90">
        <f t="shared" si="88"/>
        <v>1</v>
      </c>
      <c r="Z398" s="90"/>
      <c r="AA398" s="90">
        <f t="shared" si="89"/>
        <v>1</v>
      </c>
      <c r="AB398" s="90"/>
      <c r="AC398" s="90">
        <f t="shared" si="89"/>
        <v>1</v>
      </c>
      <c r="AD398" s="90"/>
      <c r="AE398" s="90">
        <f t="shared" si="89"/>
        <v>1</v>
      </c>
      <c r="AF398" s="90"/>
      <c r="AG398" s="90">
        <f t="shared" si="89"/>
        <v>1</v>
      </c>
      <c r="AH398" s="90"/>
      <c r="AI398" s="90">
        <f t="shared" si="89"/>
        <v>1</v>
      </c>
      <c r="AJ398" s="90"/>
      <c r="AK398" s="90">
        <f t="shared" si="86"/>
        <v>1</v>
      </c>
    </row>
    <row r="399" spans="1:37" x14ac:dyDescent="0.2">
      <c r="A399" s="87" t="s">
        <v>815</v>
      </c>
      <c r="B399" s="90" t="s">
        <v>217</v>
      </c>
      <c r="C399" s="94" t="s">
        <v>534</v>
      </c>
      <c r="D399" s="90" t="s">
        <v>1</v>
      </c>
      <c r="E399" s="94" t="s">
        <v>1283</v>
      </c>
      <c r="F399" s="90" t="s">
        <v>2246</v>
      </c>
      <c r="G399" s="90" t="s">
        <v>2865</v>
      </c>
      <c r="H399" s="90" t="s">
        <v>527</v>
      </c>
      <c r="I399" s="86" t="s">
        <v>1586</v>
      </c>
      <c r="J399" s="90" t="s">
        <v>1741</v>
      </c>
      <c r="K399" s="83" t="s">
        <v>2612</v>
      </c>
      <c r="L399" s="82"/>
      <c r="M399" s="90">
        <v>2</v>
      </c>
      <c r="N399" s="90"/>
      <c r="O399" s="90">
        <f t="shared" si="87"/>
        <v>2</v>
      </c>
      <c r="P399" s="90"/>
      <c r="Q399" s="90">
        <f t="shared" si="87"/>
        <v>2</v>
      </c>
      <c r="R399" s="90"/>
      <c r="S399" s="90">
        <f t="shared" si="88"/>
        <v>2</v>
      </c>
      <c r="T399" s="90"/>
      <c r="U399" s="90">
        <f t="shared" si="88"/>
        <v>2</v>
      </c>
      <c r="V399" s="90"/>
      <c r="W399" s="90">
        <f t="shared" si="88"/>
        <v>2</v>
      </c>
      <c r="X399" s="90"/>
      <c r="Y399" s="90">
        <f t="shared" si="88"/>
        <v>2</v>
      </c>
      <c r="Z399" s="90"/>
      <c r="AA399" s="90">
        <f t="shared" si="89"/>
        <v>2</v>
      </c>
      <c r="AB399" s="90"/>
      <c r="AC399" s="90">
        <f t="shared" si="89"/>
        <v>2</v>
      </c>
      <c r="AD399" s="90"/>
      <c r="AE399" s="90">
        <f t="shared" si="89"/>
        <v>2</v>
      </c>
      <c r="AF399" s="90"/>
      <c r="AG399" s="90">
        <f t="shared" si="89"/>
        <v>2</v>
      </c>
      <c r="AH399" s="90"/>
      <c r="AI399" s="90">
        <f t="shared" ref="AI399:AK459" si="90">SUM(AG399:AH399)</f>
        <v>2</v>
      </c>
      <c r="AJ399" s="90"/>
      <c r="AK399" s="90">
        <f t="shared" si="90"/>
        <v>2</v>
      </c>
    </row>
    <row r="400" spans="1:37" x14ac:dyDescent="0.2">
      <c r="A400" s="87" t="s">
        <v>815</v>
      </c>
      <c r="B400" s="90" t="s">
        <v>217</v>
      </c>
      <c r="C400" s="94" t="s">
        <v>374</v>
      </c>
      <c r="D400" s="90" t="s">
        <v>1040</v>
      </c>
      <c r="E400" s="94" t="s">
        <v>1434</v>
      </c>
      <c r="F400" s="90" t="s">
        <v>616</v>
      </c>
      <c r="G400" s="90" t="s">
        <v>2866</v>
      </c>
      <c r="H400" s="90" t="s">
        <v>2412</v>
      </c>
      <c r="I400" s="86" t="s">
        <v>1586</v>
      </c>
      <c r="J400" s="90" t="s">
        <v>1741</v>
      </c>
      <c r="K400" s="83" t="s">
        <v>2612</v>
      </c>
      <c r="L400" s="82"/>
      <c r="M400" s="90">
        <v>7</v>
      </c>
      <c r="N400" s="90"/>
      <c r="O400" s="90">
        <f t="shared" si="87"/>
        <v>7</v>
      </c>
      <c r="P400" s="90"/>
      <c r="Q400" s="90">
        <f t="shared" si="87"/>
        <v>7</v>
      </c>
      <c r="R400" s="90"/>
      <c r="S400" s="90">
        <f t="shared" si="88"/>
        <v>7</v>
      </c>
      <c r="T400" s="90"/>
      <c r="U400" s="90">
        <f t="shared" si="88"/>
        <v>7</v>
      </c>
      <c r="V400" s="90"/>
      <c r="W400" s="90">
        <f t="shared" si="88"/>
        <v>7</v>
      </c>
      <c r="X400" s="90"/>
      <c r="Y400" s="90">
        <f t="shared" si="88"/>
        <v>7</v>
      </c>
      <c r="Z400" s="90"/>
      <c r="AA400" s="90">
        <f t="shared" si="89"/>
        <v>7</v>
      </c>
      <c r="AB400" s="90"/>
      <c r="AC400" s="90">
        <f t="shared" si="89"/>
        <v>7</v>
      </c>
      <c r="AD400" s="90"/>
      <c r="AE400" s="90">
        <f t="shared" si="89"/>
        <v>7</v>
      </c>
      <c r="AF400" s="90"/>
      <c r="AG400" s="90">
        <f t="shared" si="89"/>
        <v>7</v>
      </c>
      <c r="AH400" s="90"/>
      <c r="AI400" s="90">
        <f t="shared" si="90"/>
        <v>7</v>
      </c>
      <c r="AJ400" s="90"/>
      <c r="AK400" s="90">
        <f t="shared" si="90"/>
        <v>7</v>
      </c>
    </row>
    <row r="401" spans="1:37" x14ac:dyDescent="0.2">
      <c r="A401" s="87" t="s">
        <v>815</v>
      </c>
      <c r="B401" s="90" t="s">
        <v>217</v>
      </c>
      <c r="C401" s="94" t="s">
        <v>538</v>
      </c>
      <c r="D401" s="90" t="s">
        <v>2058</v>
      </c>
      <c r="E401" s="94" t="s">
        <v>660</v>
      </c>
      <c r="F401" s="90" t="s">
        <v>1802</v>
      </c>
      <c r="G401" s="90" t="s">
        <v>1073</v>
      </c>
      <c r="H401" s="90" t="s">
        <v>2413</v>
      </c>
      <c r="I401" s="86" t="s">
        <v>1586</v>
      </c>
      <c r="J401" s="90" t="s">
        <v>1741</v>
      </c>
      <c r="K401" s="83" t="s">
        <v>2612</v>
      </c>
      <c r="L401" s="82"/>
      <c r="M401" s="90">
        <v>2</v>
      </c>
      <c r="N401" s="90"/>
      <c r="O401" s="90">
        <f t="shared" si="87"/>
        <v>2</v>
      </c>
      <c r="P401" s="90"/>
      <c r="Q401" s="90">
        <f t="shared" si="87"/>
        <v>2</v>
      </c>
      <c r="R401" s="90"/>
      <c r="S401" s="90">
        <f t="shared" si="88"/>
        <v>2</v>
      </c>
      <c r="T401" s="90"/>
      <c r="U401" s="90">
        <f t="shared" si="88"/>
        <v>2</v>
      </c>
      <c r="V401" s="90"/>
      <c r="W401" s="90">
        <f t="shared" si="88"/>
        <v>2</v>
      </c>
      <c r="X401" s="90"/>
      <c r="Y401" s="90">
        <f t="shared" si="88"/>
        <v>2</v>
      </c>
      <c r="Z401" s="90"/>
      <c r="AA401" s="90">
        <f t="shared" si="89"/>
        <v>2</v>
      </c>
      <c r="AB401" s="90"/>
      <c r="AC401" s="90">
        <f t="shared" si="89"/>
        <v>2</v>
      </c>
      <c r="AD401" s="90"/>
      <c r="AE401" s="90">
        <f t="shared" si="89"/>
        <v>2</v>
      </c>
      <c r="AF401" s="90"/>
      <c r="AG401" s="90">
        <f t="shared" si="89"/>
        <v>2</v>
      </c>
      <c r="AH401" s="90"/>
      <c r="AI401" s="90">
        <f t="shared" si="90"/>
        <v>2</v>
      </c>
      <c r="AJ401" s="90"/>
      <c r="AK401" s="90">
        <f t="shared" si="90"/>
        <v>2</v>
      </c>
    </row>
    <row r="402" spans="1:37" x14ac:dyDescent="0.2">
      <c r="A402" s="87" t="s">
        <v>815</v>
      </c>
      <c r="B402" s="90" t="s">
        <v>217</v>
      </c>
      <c r="C402" s="94" t="s">
        <v>543</v>
      </c>
      <c r="D402" s="90" t="s">
        <v>2059</v>
      </c>
      <c r="E402" s="94" t="s">
        <v>85</v>
      </c>
      <c r="F402" s="90" t="s">
        <v>2247</v>
      </c>
      <c r="G402" s="90" t="s">
        <v>2867</v>
      </c>
      <c r="H402" s="90" t="s">
        <v>2394</v>
      </c>
      <c r="I402" s="86" t="s">
        <v>1586</v>
      </c>
      <c r="J402" s="90" t="s">
        <v>1741</v>
      </c>
      <c r="K402" s="83" t="s">
        <v>2612</v>
      </c>
      <c r="L402" s="82"/>
      <c r="M402" s="90">
        <v>3</v>
      </c>
      <c r="N402" s="90"/>
      <c r="O402" s="90">
        <f t="shared" si="87"/>
        <v>3</v>
      </c>
      <c r="P402" s="90"/>
      <c r="Q402" s="90">
        <f t="shared" si="87"/>
        <v>3</v>
      </c>
      <c r="R402" s="90"/>
      <c r="S402" s="90">
        <f t="shared" si="88"/>
        <v>3</v>
      </c>
      <c r="T402" s="90"/>
      <c r="U402" s="90">
        <f t="shared" si="88"/>
        <v>3</v>
      </c>
      <c r="V402" s="90"/>
      <c r="W402" s="90">
        <f t="shared" si="88"/>
        <v>3</v>
      </c>
      <c r="X402" s="90"/>
      <c r="Y402" s="90">
        <f t="shared" si="88"/>
        <v>3</v>
      </c>
      <c r="Z402" s="90"/>
      <c r="AA402" s="90">
        <f t="shared" si="89"/>
        <v>3</v>
      </c>
      <c r="AB402" s="90"/>
      <c r="AC402" s="90">
        <f t="shared" si="89"/>
        <v>3</v>
      </c>
      <c r="AD402" s="90"/>
      <c r="AE402" s="90">
        <f t="shared" si="89"/>
        <v>3</v>
      </c>
      <c r="AF402" s="90"/>
      <c r="AG402" s="90">
        <f t="shared" si="89"/>
        <v>3</v>
      </c>
      <c r="AH402" s="90"/>
      <c r="AI402" s="90">
        <f t="shared" si="90"/>
        <v>3</v>
      </c>
      <c r="AJ402" s="90"/>
      <c r="AK402" s="90">
        <f t="shared" si="90"/>
        <v>3</v>
      </c>
    </row>
    <row r="403" spans="1:37" x14ac:dyDescent="0.2">
      <c r="A403" s="87" t="s">
        <v>815</v>
      </c>
      <c r="B403" s="90" t="s">
        <v>217</v>
      </c>
      <c r="C403" s="94" t="s">
        <v>547</v>
      </c>
      <c r="D403" s="90" t="s">
        <v>1780</v>
      </c>
      <c r="E403" s="94" t="s">
        <v>1019</v>
      </c>
      <c r="F403" s="90" t="s">
        <v>1249</v>
      </c>
      <c r="G403" s="90" t="s">
        <v>2868</v>
      </c>
      <c r="H403" s="90" t="s">
        <v>2414</v>
      </c>
      <c r="I403" s="86" t="s">
        <v>1586</v>
      </c>
      <c r="J403" s="90" t="s">
        <v>1741</v>
      </c>
      <c r="K403" s="83" t="s">
        <v>2612</v>
      </c>
      <c r="L403" s="82"/>
      <c r="M403" s="90">
        <v>1</v>
      </c>
      <c r="N403" s="90"/>
      <c r="O403" s="90">
        <f t="shared" si="87"/>
        <v>1</v>
      </c>
      <c r="P403" s="90"/>
      <c r="Q403" s="90">
        <f t="shared" si="87"/>
        <v>1</v>
      </c>
      <c r="R403" s="90"/>
      <c r="S403" s="90">
        <f>SUM(Q403:R403)</f>
        <v>1</v>
      </c>
      <c r="T403" s="90"/>
      <c r="U403" s="90">
        <f>SUM(S403:T403)</f>
        <v>1</v>
      </c>
      <c r="V403" s="90"/>
      <c r="W403" s="90">
        <f>SUM(U403:V403)</f>
        <v>1</v>
      </c>
      <c r="X403" s="90"/>
      <c r="Y403" s="90">
        <f>SUM(W403:X403)</f>
        <v>1</v>
      </c>
      <c r="Z403" s="90"/>
      <c r="AA403" s="90">
        <f>SUM(Y403:Z403)</f>
        <v>1</v>
      </c>
      <c r="AB403" s="90"/>
      <c r="AC403" s="90">
        <f>SUM(AA403:AB403)</f>
        <v>1</v>
      </c>
      <c r="AD403" s="90"/>
      <c r="AE403" s="90">
        <f>SUM(AC403:AD403)</f>
        <v>1</v>
      </c>
      <c r="AF403" s="90"/>
      <c r="AG403" s="90">
        <f>SUM(AE403:AF403)</f>
        <v>1</v>
      </c>
      <c r="AH403" s="90"/>
      <c r="AI403" s="90">
        <f>SUM(AG403:AH403)</f>
        <v>1</v>
      </c>
      <c r="AJ403" s="90"/>
      <c r="AK403" s="90">
        <f>SUM(AI403:AJ403)</f>
        <v>1</v>
      </c>
    </row>
    <row r="404" spans="1:37" x14ac:dyDescent="0.2">
      <c r="A404" s="87" t="s">
        <v>815</v>
      </c>
      <c r="B404" s="90" t="s">
        <v>217</v>
      </c>
      <c r="C404" s="94" t="s">
        <v>181</v>
      </c>
      <c r="D404" s="90" t="s">
        <v>2060</v>
      </c>
      <c r="E404" s="94" t="s">
        <v>1019</v>
      </c>
      <c r="F404" s="90" t="s">
        <v>1249</v>
      </c>
      <c r="G404" s="90" t="s">
        <v>2869</v>
      </c>
      <c r="H404" s="90" t="s">
        <v>2415</v>
      </c>
      <c r="I404" s="86" t="s">
        <v>1586</v>
      </c>
      <c r="J404" s="90" t="s">
        <v>1741</v>
      </c>
      <c r="K404" s="83" t="s">
        <v>2612</v>
      </c>
      <c r="L404" s="82"/>
      <c r="M404" s="90">
        <v>2</v>
      </c>
      <c r="N404" s="90"/>
      <c r="O404" s="90">
        <f t="shared" si="87"/>
        <v>2</v>
      </c>
      <c r="P404" s="90"/>
      <c r="Q404" s="90">
        <f t="shared" si="87"/>
        <v>2</v>
      </c>
      <c r="R404" s="90"/>
      <c r="S404" s="90">
        <f t="shared" si="88"/>
        <v>2</v>
      </c>
      <c r="T404" s="90"/>
      <c r="U404" s="90">
        <f t="shared" si="88"/>
        <v>2</v>
      </c>
      <c r="V404" s="90"/>
      <c r="W404" s="90">
        <f t="shared" si="88"/>
        <v>2</v>
      </c>
      <c r="X404" s="90"/>
      <c r="Y404" s="90">
        <f t="shared" si="88"/>
        <v>2</v>
      </c>
      <c r="Z404" s="90"/>
      <c r="AA404" s="90">
        <f t="shared" si="89"/>
        <v>2</v>
      </c>
      <c r="AB404" s="90"/>
      <c r="AC404" s="90">
        <f t="shared" si="89"/>
        <v>2</v>
      </c>
      <c r="AD404" s="90"/>
      <c r="AE404" s="90">
        <f t="shared" si="89"/>
        <v>2</v>
      </c>
      <c r="AF404" s="90"/>
      <c r="AG404" s="90">
        <f t="shared" si="89"/>
        <v>2</v>
      </c>
      <c r="AH404" s="90"/>
      <c r="AI404" s="90">
        <f t="shared" si="90"/>
        <v>2</v>
      </c>
      <c r="AJ404" s="90"/>
      <c r="AK404" s="90">
        <f t="shared" si="90"/>
        <v>2</v>
      </c>
    </row>
    <row r="405" spans="1:37" x14ac:dyDescent="0.2">
      <c r="A405" s="87" t="s">
        <v>815</v>
      </c>
      <c r="B405" s="90" t="s">
        <v>217</v>
      </c>
      <c r="C405" s="94" t="s">
        <v>552</v>
      </c>
      <c r="D405" s="90" t="s">
        <v>2062</v>
      </c>
      <c r="E405" s="94" t="s">
        <v>1019</v>
      </c>
      <c r="F405" s="90" t="s">
        <v>1249</v>
      </c>
      <c r="G405" s="90" t="s">
        <v>1363</v>
      </c>
      <c r="H405" s="90" t="s">
        <v>2134</v>
      </c>
      <c r="I405" s="86" t="s">
        <v>1586</v>
      </c>
      <c r="J405" s="90" t="s">
        <v>1741</v>
      </c>
      <c r="K405" s="83" t="s">
        <v>2612</v>
      </c>
      <c r="L405" s="82"/>
      <c r="M405" s="90">
        <v>0</v>
      </c>
      <c r="N405" s="90"/>
      <c r="O405" s="90">
        <f t="shared" si="87"/>
        <v>0</v>
      </c>
      <c r="P405" s="90"/>
      <c r="Q405" s="90">
        <f t="shared" si="87"/>
        <v>0</v>
      </c>
      <c r="R405" s="90"/>
      <c r="S405" s="90">
        <f t="shared" si="88"/>
        <v>0</v>
      </c>
      <c r="T405" s="90"/>
      <c r="U405" s="90">
        <f t="shared" si="88"/>
        <v>0</v>
      </c>
      <c r="V405" s="90"/>
      <c r="W405" s="90">
        <f t="shared" si="88"/>
        <v>0</v>
      </c>
      <c r="X405" s="90"/>
      <c r="Y405" s="90">
        <f t="shared" si="88"/>
        <v>0</v>
      </c>
      <c r="Z405" s="90"/>
      <c r="AA405" s="90">
        <f t="shared" si="89"/>
        <v>0</v>
      </c>
      <c r="AB405" s="90"/>
      <c r="AC405" s="90">
        <f t="shared" si="89"/>
        <v>0</v>
      </c>
      <c r="AD405" s="90"/>
      <c r="AE405" s="90">
        <f t="shared" si="89"/>
        <v>0</v>
      </c>
      <c r="AF405" s="90"/>
      <c r="AG405" s="90">
        <f t="shared" si="89"/>
        <v>0</v>
      </c>
      <c r="AH405" s="90"/>
      <c r="AI405" s="90">
        <f t="shared" si="90"/>
        <v>0</v>
      </c>
      <c r="AJ405" s="90"/>
      <c r="AK405" s="90">
        <f t="shared" si="90"/>
        <v>0</v>
      </c>
    </row>
    <row r="406" spans="1:37" x14ac:dyDescent="0.2">
      <c r="A406" s="87" t="s">
        <v>815</v>
      </c>
      <c r="B406" s="90" t="s">
        <v>217</v>
      </c>
      <c r="C406" s="94" t="s">
        <v>554</v>
      </c>
      <c r="D406" s="90" t="s">
        <v>2063</v>
      </c>
      <c r="E406" s="94" t="s">
        <v>774</v>
      </c>
      <c r="F406" s="90" t="s">
        <v>2249</v>
      </c>
      <c r="G406" s="90" t="s">
        <v>2663</v>
      </c>
      <c r="H406" s="90" t="s">
        <v>2276</v>
      </c>
      <c r="I406" s="86" t="s">
        <v>1586</v>
      </c>
      <c r="J406" s="90" t="s">
        <v>1741</v>
      </c>
      <c r="K406" s="83" t="s">
        <v>2612</v>
      </c>
      <c r="L406" s="82"/>
      <c r="M406" s="90">
        <v>1</v>
      </c>
      <c r="N406" s="90"/>
      <c r="O406" s="90">
        <f t="shared" si="87"/>
        <v>1</v>
      </c>
      <c r="P406" s="90"/>
      <c r="Q406" s="90">
        <f t="shared" si="87"/>
        <v>1</v>
      </c>
      <c r="R406" s="90"/>
      <c r="S406" s="90">
        <f t="shared" si="88"/>
        <v>1</v>
      </c>
      <c r="T406" s="90"/>
      <c r="U406" s="90">
        <f t="shared" si="88"/>
        <v>1</v>
      </c>
      <c r="V406" s="90"/>
      <c r="W406" s="90">
        <f t="shared" si="88"/>
        <v>1</v>
      </c>
      <c r="X406" s="90"/>
      <c r="Y406" s="90">
        <f t="shared" si="88"/>
        <v>1</v>
      </c>
      <c r="Z406" s="90"/>
      <c r="AA406" s="90">
        <f t="shared" si="89"/>
        <v>1</v>
      </c>
      <c r="AB406" s="90"/>
      <c r="AC406" s="90">
        <f t="shared" si="89"/>
        <v>1</v>
      </c>
      <c r="AD406" s="90"/>
      <c r="AE406" s="90">
        <f t="shared" si="89"/>
        <v>1</v>
      </c>
      <c r="AF406" s="90"/>
      <c r="AG406" s="90">
        <f t="shared" si="89"/>
        <v>1</v>
      </c>
      <c r="AH406" s="90"/>
      <c r="AI406" s="90">
        <f t="shared" si="90"/>
        <v>1</v>
      </c>
      <c r="AJ406" s="90"/>
      <c r="AK406" s="90">
        <f t="shared" si="90"/>
        <v>1</v>
      </c>
    </row>
    <row r="407" spans="1:37" x14ac:dyDescent="0.2">
      <c r="A407" s="87" t="s">
        <v>815</v>
      </c>
      <c r="B407" s="90" t="s">
        <v>217</v>
      </c>
      <c r="C407" s="94" t="s">
        <v>554</v>
      </c>
      <c r="D407" s="90" t="s">
        <v>2063</v>
      </c>
      <c r="E407" s="94" t="s">
        <v>1019</v>
      </c>
      <c r="F407" s="90" t="s">
        <v>1249</v>
      </c>
      <c r="G407" s="90" t="s">
        <v>1686</v>
      </c>
      <c r="H407" s="90" t="s">
        <v>949</v>
      </c>
      <c r="I407" s="86" t="s">
        <v>1586</v>
      </c>
      <c r="J407" s="90" t="s">
        <v>1741</v>
      </c>
      <c r="K407" s="83" t="s">
        <v>2612</v>
      </c>
      <c r="L407" s="82"/>
      <c r="M407" s="90">
        <v>12</v>
      </c>
      <c r="N407" s="90"/>
      <c r="O407" s="90">
        <f t="shared" si="87"/>
        <v>12</v>
      </c>
      <c r="P407" s="90"/>
      <c r="Q407" s="90">
        <f t="shared" si="87"/>
        <v>12</v>
      </c>
      <c r="R407" s="90"/>
      <c r="S407" s="90">
        <f t="shared" si="88"/>
        <v>12</v>
      </c>
      <c r="T407" s="90"/>
      <c r="U407" s="90">
        <f t="shared" si="88"/>
        <v>12</v>
      </c>
      <c r="V407" s="90"/>
      <c r="W407" s="90">
        <f t="shared" si="88"/>
        <v>12</v>
      </c>
      <c r="X407" s="90"/>
      <c r="Y407" s="90">
        <f t="shared" si="88"/>
        <v>12</v>
      </c>
      <c r="Z407" s="90"/>
      <c r="AA407" s="90">
        <f t="shared" si="89"/>
        <v>12</v>
      </c>
      <c r="AB407" s="90"/>
      <c r="AC407" s="90">
        <f t="shared" si="89"/>
        <v>12</v>
      </c>
      <c r="AD407" s="90"/>
      <c r="AE407" s="90">
        <f t="shared" si="89"/>
        <v>12</v>
      </c>
      <c r="AF407" s="90"/>
      <c r="AG407" s="90">
        <f t="shared" si="89"/>
        <v>12</v>
      </c>
      <c r="AH407" s="90"/>
      <c r="AI407" s="90">
        <f t="shared" si="90"/>
        <v>12</v>
      </c>
      <c r="AJ407" s="90"/>
      <c r="AK407" s="90">
        <f t="shared" si="90"/>
        <v>12</v>
      </c>
    </row>
    <row r="408" spans="1:37" x14ac:dyDescent="0.2">
      <c r="A408" s="87" t="s">
        <v>815</v>
      </c>
      <c r="B408" s="90" t="s">
        <v>217</v>
      </c>
      <c r="C408" s="94" t="s">
        <v>554</v>
      </c>
      <c r="D408" s="90" t="s">
        <v>2063</v>
      </c>
      <c r="E408" s="94" t="s">
        <v>1376</v>
      </c>
      <c r="F408" s="90" t="s">
        <v>2250</v>
      </c>
      <c r="G408" s="90" t="s">
        <v>1606</v>
      </c>
      <c r="H408" s="90" t="s">
        <v>2416</v>
      </c>
      <c r="I408" s="86" t="s">
        <v>1586</v>
      </c>
      <c r="J408" s="90" t="s">
        <v>1741</v>
      </c>
      <c r="K408" s="83" t="s">
        <v>2612</v>
      </c>
      <c r="L408" s="82"/>
      <c r="M408" s="90">
        <v>17</v>
      </c>
      <c r="N408" s="90"/>
      <c r="O408" s="90">
        <f t="shared" si="87"/>
        <v>17</v>
      </c>
      <c r="P408" s="90"/>
      <c r="Q408" s="90">
        <f t="shared" si="87"/>
        <v>17</v>
      </c>
      <c r="R408" s="90"/>
      <c r="S408" s="90">
        <f t="shared" si="88"/>
        <v>17</v>
      </c>
      <c r="T408" s="90"/>
      <c r="U408" s="90">
        <f t="shared" si="88"/>
        <v>17</v>
      </c>
      <c r="V408" s="90"/>
      <c r="W408" s="90">
        <f t="shared" si="88"/>
        <v>17</v>
      </c>
      <c r="X408" s="90"/>
      <c r="Y408" s="90">
        <f t="shared" si="88"/>
        <v>17</v>
      </c>
      <c r="Z408" s="90"/>
      <c r="AA408" s="90">
        <f t="shared" si="89"/>
        <v>17</v>
      </c>
      <c r="AB408" s="90"/>
      <c r="AC408" s="90">
        <f t="shared" si="89"/>
        <v>17</v>
      </c>
      <c r="AD408" s="90"/>
      <c r="AE408" s="90">
        <f t="shared" si="89"/>
        <v>17</v>
      </c>
      <c r="AF408" s="90"/>
      <c r="AG408" s="90">
        <f t="shared" si="89"/>
        <v>17</v>
      </c>
      <c r="AH408" s="90"/>
      <c r="AI408" s="90">
        <f t="shared" si="90"/>
        <v>17</v>
      </c>
      <c r="AJ408" s="90"/>
      <c r="AK408" s="90">
        <f t="shared" si="90"/>
        <v>17</v>
      </c>
    </row>
    <row r="409" spans="1:37" x14ac:dyDescent="0.2">
      <c r="A409" s="87" t="s">
        <v>815</v>
      </c>
      <c r="B409" s="90" t="s">
        <v>217</v>
      </c>
      <c r="C409" s="94" t="s">
        <v>560</v>
      </c>
      <c r="D409" s="90" t="s">
        <v>2064</v>
      </c>
      <c r="E409" s="94" t="s">
        <v>1019</v>
      </c>
      <c r="F409" s="90" t="s">
        <v>1249</v>
      </c>
      <c r="G409" s="90" t="s">
        <v>1618</v>
      </c>
      <c r="H409" s="90" t="s">
        <v>2419</v>
      </c>
      <c r="I409" s="86" t="s">
        <v>1586</v>
      </c>
      <c r="J409" s="90" t="s">
        <v>1741</v>
      </c>
      <c r="K409" s="83" t="s">
        <v>2612</v>
      </c>
      <c r="L409" s="82"/>
      <c r="M409" s="90">
        <v>1</v>
      </c>
      <c r="N409" s="90"/>
      <c r="O409" s="90">
        <f t="shared" si="87"/>
        <v>1</v>
      </c>
      <c r="P409" s="90"/>
      <c r="Q409" s="90">
        <f t="shared" si="87"/>
        <v>1</v>
      </c>
      <c r="R409" s="90"/>
      <c r="S409" s="90">
        <f t="shared" si="88"/>
        <v>1</v>
      </c>
      <c r="T409" s="90"/>
      <c r="U409" s="90">
        <f t="shared" si="88"/>
        <v>1</v>
      </c>
      <c r="V409" s="90"/>
      <c r="W409" s="90">
        <f t="shared" si="88"/>
        <v>1</v>
      </c>
      <c r="X409" s="90"/>
      <c r="Y409" s="90">
        <f t="shared" si="88"/>
        <v>1</v>
      </c>
      <c r="Z409" s="90"/>
      <c r="AA409" s="90">
        <f t="shared" si="89"/>
        <v>1</v>
      </c>
      <c r="AB409" s="90"/>
      <c r="AC409" s="90">
        <f t="shared" si="89"/>
        <v>1</v>
      </c>
      <c r="AD409" s="90"/>
      <c r="AE409" s="90">
        <f t="shared" si="89"/>
        <v>1</v>
      </c>
      <c r="AF409" s="90"/>
      <c r="AG409" s="90">
        <f t="shared" si="89"/>
        <v>1</v>
      </c>
      <c r="AH409" s="90"/>
      <c r="AI409" s="90">
        <f t="shared" si="90"/>
        <v>1</v>
      </c>
      <c r="AJ409" s="90"/>
      <c r="AK409" s="90">
        <f t="shared" si="90"/>
        <v>1</v>
      </c>
    </row>
    <row r="410" spans="1:37" x14ac:dyDescent="0.2">
      <c r="A410" s="87" t="s">
        <v>815</v>
      </c>
      <c r="B410" s="90" t="s">
        <v>217</v>
      </c>
      <c r="C410" s="94" t="s">
        <v>562</v>
      </c>
      <c r="D410" s="90" t="s">
        <v>2065</v>
      </c>
      <c r="E410" s="94" t="s">
        <v>1019</v>
      </c>
      <c r="F410" s="90" t="s">
        <v>1249</v>
      </c>
      <c r="G410" s="90" t="s">
        <v>2870</v>
      </c>
      <c r="H410" s="90" t="s">
        <v>938</v>
      </c>
      <c r="I410" s="86" t="s">
        <v>1586</v>
      </c>
      <c r="J410" s="90" t="s">
        <v>1741</v>
      </c>
      <c r="K410" s="83" t="s">
        <v>2612</v>
      </c>
      <c r="L410" s="82"/>
      <c r="M410" s="90">
        <v>1</v>
      </c>
      <c r="N410" s="90"/>
      <c r="O410" s="90">
        <f t="shared" si="87"/>
        <v>1</v>
      </c>
      <c r="P410" s="90"/>
      <c r="Q410" s="90">
        <f t="shared" si="87"/>
        <v>1</v>
      </c>
      <c r="R410" s="90"/>
      <c r="S410" s="90">
        <f t="shared" si="88"/>
        <v>1</v>
      </c>
      <c r="T410" s="90"/>
      <c r="U410" s="90">
        <f t="shared" si="88"/>
        <v>1</v>
      </c>
      <c r="V410" s="90"/>
      <c r="W410" s="90">
        <f t="shared" si="88"/>
        <v>1</v>
      </c>
      <c r="X410" s="90"/>
      <c r="Y410" s="90">
        <f t="shared" si="88"/>
        <v>1</v>
      </c>
      <c r="Z410" s="90"/>
      <c r="AA410" s="90">
        <f t="shared" si="89"/>
        <v>1</v>
      </c>
      <c r="AB410" s="90"/>
      <c r="AC410" s="90">
        <f t="shared" si="89"/>
        <v>1</v>
      </c>
      <c r="AD410" s="90"/>
      <c r="AE410" s="90">
        <f t="shared" si="89"/>
        <v>1</v>
      </c>
      <c r="AF410" s="90"/>
      <c r="AG410" s="90">
        <f t="shared" si="89"/>
        <v>1</v>
      </c>
      <c r="AH410" s="90"/>
      <c r="AI410" s="90">
        <f t="shared" si="90"/>
        <v>1</v>
      </c>
      <c r="AJ410" s="90"/>
      <c r="AK410" s="90">
        <f t="shared" si="90"/>
        <v>1</v>
      </c>
    </row>
    <row r="411" spans="1:37" x14ac:dyDescent="0.2">
      <c r="A411" s="87" t="s">
        <v>815</v>
      </c>
      <c r="B411" s="90" t="s">
        <v>217</v>
      </c>
      <c r="C411" s="94" t="s">
        <v>565</v>
      </c>
      <c r="D411" s="90" t="s">
        <v>704</v>
      </c>
      <c r="E411" s="94" t="s">
        <v>1019</v>
      </c>
      <c r="F411" s="90" t="s">
        <v>1249</v>
      </c>
      <c r="G411" s="90" t="s">
        <v>2871</v>
      </c>
      <c r="H411" s="90" t="s">
        <v>2420</v>
      </c>
      <c r="I411" s="86" t="s">
        <v>1586</v>
      </c>
      <c r="J411" s="90" t="s">
        <v>1741</v>
      </c>
      <c r="K411" s="83" t="s">
        <v>2612</v>
      </c>
      <c r="L411" s="82"/>
      <c r="M411" s="90">
        <v>39</v>
      </c>
      <c r="N411" s="90"/>
      <c r="O411" s="90">
        <f t="shared" si="87"/>
        <v>39</v>
      </c>
      <c r="P411" s="90"/>
      <c r="Q411" s="90">
        <f t="shared" si="87"/>
        <v>39</v>
      </c>
      <c r="R411" s="90"/>
      <c r="S411" s="90">
        <f t="shared" si="88"/>
        <v>39</v>
      </c>
      <c r="T411" s="90"/>
      <c r="U411" s="90">
        <f t="shared" si="88"/>
        <v>39</v>
      </c>
      <c r="V411" s="90"/>
      <c r="W411" s="90">
        <f t="shared" si="88"/>
        <v>39</v>
      </c>
      <c r="X411" s="90"/>
      <c r="Y411" s="90">
        <f t="shared" si="88"/>
        <v>39</v>
      </c>
      <c r="Z411" s="90"/>
      <c r="AA411" s="90">
        <f t="shared" si="89"/>
        <v>39</v>
      </c>
      <c r="AB411" s="90"/>
      <c r="AC411" s="90">
        <f t="shared" si="89"/>
        <v>39</v>
      </c>
      <c r="AD411" s="90"/>
      <c r="AE411" s="90">
        <f t="shared" si="89"/>
        <v>39</v>
      </c>
      <c r="AF411" s="90"/>
      <c r="AG411" s="90">
        <f t="shared" si="89"/>
        <v>39</v>
      </c>
      <c r="AH411" s="90"/>
      <c r="AI411" s="90">
        <f t="shared" si="90"/>
        <v>39</v>
      </c>
      <c r="AJ411" s="90"/>
      <c r="AK411" s="90">
        <f t="shared" si="90"/>
        <v>39</v>
      </c>
    </row>
    <row r="412" spans="1:37" x14ac:dyDescent="0.2">
      <c r="A412" s="87" t="s">
        <v>815</v>
      </c>
      <c r="B412" s="90" t="s">
        <v>217</v>
      </c>
      <c r="C412" s="94" t="s">
        <v>569</v>
      </c>
      <c r="D412" s="90" t="s">
        <v>2067</v>
      </c>
      <c r="E412" s="94" t="s">
        <v>1019</v>
      </c>
      <c r="F412" s="90" t="s">
        <v>1249</v>
      </c>
      <c r="G412" s="90" t="s">
        <v>2872</v>
      </c>
      <c r="H412" s="90" t="s">
        <v>2248</v>
      </c>
      <c r="I412" s="86" t="s">
        <v>1586</v>
      </c>
      <c r="J412" s="90" t="s">
        <v>1741</v>
      </c>
      <c r="K412" s="83" t="s">
        <v>2612</v>
      </c>
      <c r="L412" s="82"/>
      <c r="M412" s="90">
        <v>21</v>
      </c>
      <c r="N412" s="90"/>
      <c r="O412" s="90">
        <f t="shared" si="87"/>
        <v>21</v>
      </c>
      <c r="P412" s="90">
        <v>-1</v>
      </c>
      <c r="Q412" s="90">
        <f t="shared" si="87"/>
        <v>20</v>
      </c>
      <c r="R412" s="90"/>
      <c r="S412" s="90">
        <f t="shared" si="88"/>
        <v>20</v>
      </c>
      <c r="T412" s="90"/>
      <c r="U412" s="90">
        <f t="shared" si="88"/>
        <v>20</v>
      </c>
      <c r="V412" s="90"/>
      <c r="W412" s="90">
        <f t="shared" si="88"/>
        <v>20</v>
      </c>
      <c r="X412" s="90"/>
      <c r="Y412" s="90">
        <f t="shared" si="88"/>
        <v>20</v>
      </c>
      <c r="Z412" s="90"/>
      <c r="AA412" s="90">
        <f t="shared" si="89"/>
        <v>20</v>
      </c>
      <c r="AB412" s="90"/>
      <c r="AC412" s="90">
        <f t="shared" si="89"/>
        <v>20</v>
      </c>
      <c r="AD412" s="90"/>
      <c r="AE412" s="90">
        <f t="shared" si="89"/>
        <v>20</v>
      </c>
      <c r="AF412" s="90"/>
      <c r="AG412" s="90">
        <f t="shared" si="89"/>
        <v>20</v>
      </c>
      <c r="AH412" s="90"/>
      <c r="AI412" s="90">
        <f t="shared" si="90"/>
        <v>20</v>
      </c>
      <c r="AJ412" s="90"/>
      <c r="AK412" s="90">
        <f t="shared" si="90"/>
        <v>20</v>
      </c>
    </row>
    <row r="413" spans="1:37" x14ac:dyDescent="0.2">
      <c r="A413" s="87" t="s">
        <v>815</v>
      </c>
      <c r="B413" s="90" t="s">
        <v>217</v>
      </c>
      <c r="C413" s="94" t="s">
        <v>911</v>
      </c>
      <c r="D413" s="90" t="s">
        <v>2068</v>
      </c>
      <c r="E413" s="94" t="s">
        <v>1019</v>
      </c>
      <c r="F413" s="90" t="s">
        <v>1249</v>
      </c>
      <c r="G413" s="90" t="s">
        <v>2084</v>
      </c>
      <c r="H413" s="90" t="s">
        <v>1580</v>
      </c>
      <c r="I413" s="86" t="s">
        <v>1586</v>
      </c>
      <c r="J413" s="90" t="s">
        <v>1741</v>
      </c>
      <c r="K413" s="83" t="s">
        <v>2612</v>
      </c>
      <c r="L413" s="82"/>
      <c r="M413" s="90">
        <v>3</v>
      </c>
      <c r="N413" s="90"/>
      <c r="O413" s="90">
        <f t="shared" si="87"/>
        <v>3</v>
      </c>
      <c r="P413" s="90"/>
      <c r="Q413" s="90">
        <f t="shared" si="87"/>
        <v>3</v>
      </c>
      <c r="R413" s="90"/>
      <c r="S413" s="90">
        <f t="shared" si="88"/>
        <v>3</v>
      </c>
      <c r="T413" s="90"/>
      <c r="U413" s="90">
        <f t="shared" si="88"/>
        <v>3</v>
      </c>
      <c r="V413" s="90"/>
      <c r="W413" s="90">
        <f t="shared" si="88"/>
        <v>3</v>
      </c>
      <c r="X413" s="90"/>
      <c r="Y413" s="90">
        <f t="shared" si="88"/>
        <v>3</v>
      </c>
      <c r="Z413" s="90"/>
      <c r="AA413" s="90">
        <f t="shared" si="89"/>
        <v>3</v>
      </c>
      <c r="AB413" s="90"/>
      <c r="AC413" s="90">
        <f t="shared" si="89"/>
        <v>3</v>
      </c>
      <c r="AD413" s="90"/>
      <c r="AE413" s="90">
        <f t="shared" si="89"/>
        <v>3</v>
      </c>
      <c r="AF413" s="90"/>
      <c r="AG413" s="90">
        <f t="shared" si="89"/>
        <v>3</v>
      </c>
      <c r="AH413" s="90"/>
      <c r="AI413" s="90">
        <f t="shared" si="90"/>
        <v>3</v>
      </c>
      <c r="AJ413" s="90"/>
      <c r="AK413" s="90">
        <f t="shared" si="90"/>
        <v>3</v>
      </c>
    </row>
    <row r="414" spans="1:37" x14ac:dyDescent="0.2">
      <c r="A414" s="87" t="s">
        <v>815</v>
      </c>
      <c r="B414" s="90" t="s">
        <v>217</v>
      </c>
      <c r="C414" s="94" t="s">
        <v>27</v>
      </c>
      <c r="D414" s="90" t="s">
        <v>2069</v>
      </c>
      <c r="E414" s="94" t="s">
        <v>1019</v>
      </c>
      <c r="F414" s="90" t="s">
        <v>1249</v>
      </c>
      <c r="G414" s="90" t="s">
        <v>2873</v>
      </c>
      <c r="H414" s="90" t="s">
        <v>2342</v>
      </c>
      <c r="I414" s="86" t="s">
        <v>1586</v>
      </c>
      <c r="J414" s="90" t="s">
        <v>1741</v>
      </c>
      <c r="K414" s="83" t="s">
        <v>2612</v>
      </c>
      <c r="L414" s="82"/>
      <c r="M414" s="90">
        <v>2</v>
      </c>
      <c r="N414" s="90"/>
      <c r="O414" s="90">
        <f t="shared" si="87"/>
        <v>2</v>
      </c>
      <c r="P414" s="90"/>
      <c r="Q414" s="90">
        <f t="shared" si="87"/>
        <v>2</v>
      </c>
      <c r="R414" s="90"/>
      <c r="S414" s="90">
        <f t="shared" si="88"/>
        <v>2</v>
      </c>
      <c r="T414" s="90"/>
      <c r="U414" s="90">
        <f t="shared" si="88"/>
        <v>2</v>
      </c>
      <c r="V414" s="90"/>
      <c r="W414" s="90">
        <f t="shared" si="88"/>
        <v>2</v>
      </c>
      <c r="X414" s="90"/>
      <c r="Y414" s="90">
        <f t="shared" si="88"/>
        <v>2</v>
      </c>
      <c r="Z414" s="90"/>
      <c r="AA414" s="90">
        <f t="shared" si="89"/>
        <v>2</v>
      </c>
      <c r="AB414" s="90"/>
      <c r="AC414" s="90">
        <f t="shared" si="89"/>
        <v>2</v>
      </c>
      <c r="AD414" s="90"/>
      <c r="AE414" s="90">
        <f t="shared" si="89"/>
        <v>2</v>
      </c>
      <c r="AF414" s="90"/>
      <c r="AG414" s="90">
        <f t="shared" si="89"/>
        <v>2</v>
      </c>
      <c r="AH414" s="90"/>
      <c r="AI414" s="90">
        <f t="shared" si="90"/>
        <v>2</v>
      </c>
      <c r="AJ414" s="90"/>
      <c r="AK414" s="90">
        <f t="shared" si="90"/>
        <v>2</v>
      </c>
    </row>
    <row r="415" spans="1:37" x14ac:dyDescent="0.2">
      <c r="A415" s="87" t="s">
        <v>815</v>
      </c>
      <c r="B415" s="90" t="s">
        <v>217</v>
      </c>
      <c r="C415" s="94" t="s">
        <v>868</v>
      </c>
      <c r="D415" s="90" t="s">
        <v>1969</v>
      </c>
      <c r="E415" s="94" t="s">
        <v>1019</v>
      </c>
      <c r="F415" s="90" t="s">
        <v>1249</v>
      </c>
      <c r="G415" s="90" t="s">
        <v>2874</v>
      </c>
      <c r="H415" s="90" t="s">
        <v>2421</v>
      </c>
      <c r="I415" s="86" t="s">
        <v>1586</v>
      </c>
      <c r="J415" s="90" t="s">
        <v>1741</v>
      </c>
      <c r="K415" s="83" t="s">
        <v>2612</v>
      </c>
      <c r="L415" s="82"/>
      <c r="M415" s="90">
        <v>2</v>
      </c>
      <c r="N415" s="90"/>
      <c r="O415" s="90">
        <f t="shared" si="87"/>
        <v>2</v>
      </c>
      <c r="P415" s="90"/>
      <c r="Q415" s="90">
        <f t="shared" si="87"/>
        <v>2</v>
      </c>
      <c r="R415" s="90"/>
      <c r="S415" s="90">
        <f t="shared" si="88"/>
        <v>2</v>
      </c>
      <c r="T415" s="90"/>
      <c r="U415" s="90">
        <f t="shared" si="88"/>
        <v>2</v>
      </c>
      <c r="V415" s="90"/>
      <c r="W415" s="90">
        <f t="shared" si="88"/>
        <v>2</v>
      </c>
      <c r="X415" s="90"/>
      <c r="Y415" s="90">
        <f t="shared" si="88"/>
        <v>2</v>
      </c>
      <c r="Z415" s="90"/>
      <c r="AA415" s="90">
        <f t="shared" si="89"/>
        <v>2</v>
      </c>
      <c r="AB415" s="90"/>
      <c r="AC415" s="90">
        <f t="shared" si="89"/>
        <v>2</v>
      </c>
      <c r="AD415" s="90"/>
      <c r="AE415" s="90">
        <f t="shared" si="89"/>
        <v>2</v>
      </c>
      <c r="AF415" s="90"/>
      <c r="AG415" s="90">
        <f t="shared" si="89"/>
        <v>2</v>
      </c>
      <c r="AH415" s="90"/>
      <c r="AI415" s="90">
        <f t="shared" si="90"/>
        <v>2</v>
      </c>
      <c r="AJ415" s="90"/>
      <c r="AK415" s="90">
        <f t="shared" si="90"/>
        <v>2</v>
      </c>
    </row>
    <row r="416" spans="1:37" x14ac:dyDescent="0.2">
      <c r="A416" s="87" t="s">
        <v>815</v>
      </c>
      <c r="B416" s="90" t="s">
        <v>217</v>
      </c>
      <c r="C416" s="94" t="s">
        <v>915</v>
      </c>
      <c r="D416" s="90" t="s">
        <v>826</v>
      </c>
      <c r="E416" s="94" t="s">
        <v>1019</v>
      </c>
      <c r="F416" s="90" t="s">
        <v>1249</v>
      </c>
      <c r="G416" s="90" t="s">
        <v>16</v>
      </c>
      <c r="H416" s="90" t="s">
        <v>1452</v>
      </c>
      <c r="I416" s="86" t="s">
        <v>1586</v>
      </c>
      <c r="J416" s="90" t="s">
        <v>1741</v>
      </c>
      <c r="K416" s="83" t="s">
        <v>2612</v>
      </c>
      <c r="L416" s="82"/>
      <c r="M416" s="90">
        <v>0</v>
      </c>
      <c r="N416" s="90"/>
      <c r="O416" s="90">
        <f t="shared" si="87"/>
        <v>0</v>
      </c>
      <c r="P416" s="90"/>
      <c r="Q416" s="90">
        <f t="shared" si="87"/>
        <v>0</v>
      </c>
      <c r="R416" s="90"/>
      <c r="S416" s="90">
        <f t="shared" si="88"/>
        <v>0</v>
      </c>
      <c r="T416" s="90"/>
      <c r="U416" s="90">
        <f t="shared" si="88"/>
        <v>0</v>
      </c>
      <c r="V416" s="90"/>
      <c r="W416" s="90">
        <f t="shared" si="88"/>
        <v>0</v>
      </c>
      <c r="X416" s="90"/>
      <c r="Y416" s="90">
        <f t="shared" si="88"/>
        <v>0</v>
      </c>
      <c r="Z416" s="90"/>
      <c r="AA416" s="90">
        <f t="shared" si="89"/>
        <v>0</v>
      </c>
      <c r="AB416" s="90"/>
      <c r="AC416" s="90">
        <f t="shared" si="89"/>
        <v>0</v>
      </c>
      <c r="AD416" s="90"/>
      <c r="AE416" s="90">
        <f t="shared" si="89"/>
        <v>0</v>
      </c>
      <c r="AF416" s="90"/>
      <c r="AG416" s="90">
        <f t="shared" si="89"/>
        <v>0</v>
      </c>
      <c r="AH416" s="90"/>
      <c r="AI416" s="90">
        <f t="shared" si="90"/>
        <v>0</v>
      </c>
      <c r="AJ416" s="90"/>
      <c r="AK416" s="90">
        <f t="shared" si="90"/>
        <v>0</v>
      </c>
    </row>
    <row r="417" spans="1:37" x14ac:dyDescent="0.2">
      <c r="A417" s="87" t="s">
        <v>815</v>
      </c>
      <c r="B417" s="90" t="s">
        <v>217</v>
      </c>
      <c r="C417" s="94" t="s">
        <v>573</v>
      </c>
      <c r="D417" s="90" t="s">
        <v>361</v>
      </c>
      <c r="E417" s="94" t="s">
        <v>1019</v>
      </c>
      <c r="F417" s="90" t="s">
        <v>1249</v>
      </c>
      <c r="G417" s="90" t="s">
        <v>802</v>
      </c>
      <c r="H417" s="90" t="s">
        <v>2422</v>
      </c>
      <c r="I417" s="86" t="s">
        <v>1586</v>
      </c>
      <c r="J417" s="90" t="s">
        <v>1741</v>
      </c>
      <c r="K417" s="83" t="s">
        <v>2612</v>
      </c>
      <c r="L417" s="82"/>
      <c r="M417" s="90">
        <v>1</v>
      </c>
      <c r="N417" s="90"/>
      <c r="O417" s="90">
        <f t="shared" si="87"/>
        <v>1</v>
      </c>
      <c r="P417" s="90"/>
      <c r="Q417" s="90">
        <f t="shared" si="87"/>
        <v>1</v>
      </c>
      <c r="R417" s="90"/>
      <c r="S417" s="90">
        <f t="shared" si="88"/>
        <v>1</v>
      </c>
      <c r="T417" s="90"/>
      <c r="U417" s="90">
        <f t="shared" si="88"/>
        <v>1</v>
      </c>
      <c r="V417" s="90"/>
      <c r="W417" s="90">
        <f t="shared" si="88"/>
        <v>1</v>
      </c>
      <c r="X417" s="90"/>
      <c r="Y417" s="90">
        <f t="shared" si="88"/>
        <v>1</v>
      </c>
      <c r="Z417" s="90"/>
      <c r="AA417" s="90">
        <f t="shared" si="89"/>
        <v>1</v>
      </c>
      <c r="AB417" s="90"/>
      <c r="AC417" s="90">
        <f t="shared" si="89"/>
        <v>1</v>
      </c>
      <c r="AD417" s="90"/>
      <c r="AE417" s="90">
        <f t="shared" si="89"/>
        <v>1</v>
      </c>
      <c r="AF417" s="90"/>
      <c r="AG417" s="90">
        <f t="shared" si="89"/>
        <v>1</v>
      </c>
      <c r="AH417" s="90"/>
      <c r="AI417" s="90">
        <f t="shared" si="90"/>
        <v>1</v>
      </c>
      <c r="AJ417" s="90"/>
      <c r="AK417" s="90">
        <f t="shared" si="90"/>
        <v>1</v>
      </c>
    </row>
    <row r="418" spans="1:37" x14ac:dyDescent="0.2">
      <c r="A418" s="87" t="s">
        <v>815</v>
      </c>
      <c r="B418" s="90" t="s">
        <v>217</v>
      </c>
      <c r="C418" s="94" t="s">
        <v>167</v>
      </c>
      <c r="D418" s="90" t="s">
        <v>1757</v>
      </c>
      <c r="E418" s="94" t="s">
        <v>1019</v>
      </c>
      <c r="F418" s="90" t="s">
        <v>1249</v>
      </c>
      <c r="G418" s="90" t="s">
        <v>2875</v>
      </c>
      <c r="H418" s="90" t="s">
        <v>2423</v>
      </c>
      <c r="I418" s="86" t="s">
        <v>1586</v>
      </c>
      <c r="J418" s="90" t="s">
        <v>1741</v>
      </c>
      <c r="K418" s="83" t="s">
        <v>2612</v>
      </c>
      <c r="L418" s="82"/>
      <c r="M418" s="90">
        <v>2</v>
      </c>
      <c r="N418" s="90"/>
      <c r="O418" s="90">
        <f t="shared" si="87"/>
        <v>2</v>
      </c>
      <c r="P418" s="90"/>
      <c r="Q418" s="90">
        <f t="shared" si="87"/>
        <v>2</v>
      </c>
      <c r="R418" s="90"/>
      <c r="S418" s="90">
        <f t="shared" si="88"/>
        <v>2</v>
      </c>
      <c r="T418" s="90"/>
      <c r="U418" s="90">
        <f t="shared" si="88"/>
        <v>2</v>
      </c>
      <c r="V418" s="90"/>
      <c r="W418" s="90">
        <f t="shared" si="88"/>
        <v>2</v>
      </c>
      <c r="X418" s="90"/>
      <c r="Y418" s="90">
        <f t="shared" si="88"/>
        <v>2</v>
      </c>
      <c r="Z418" s="90"/>
      <c r="AA418" s="90">
        <f t="shared" si="89"/>
        <v>2</v>
      </c>
      <c r="AB418" s="90"/>
      <c r="AC418" s="90">
        <f t="shared" si="89"/>
        <v>2</v>
      </c>
      <c r="AD418" s="90"/>
      <c r="AE418" s="90">
        <f t="shared" si="89"/>
        <v>2</v>
      </c>
      <c r="AF418" s="90"/>
      <c r="AG418" s="90">
        <f t="shared" si="89"/>
        <v>2</v>
      </c>
      <c r="AH418" s="90"/>
      <c r="AI418" s="90">
        <f t="shared" si="90"/>
        <v>2</v>
      </c>
      <c r="AJ418" s="90"/>
      <c r="AK418" s="90">
        <f t="shared" si="90"/>
        <v>2</v>
      </c>
    </row>
    <row r="419" spans="1:37" x14ac:dyDescent="0.2">
      <c r="A419" s="87" t="s">
        <v>815</v>
      </c>
      <c r="B419" s="90" t="s">
        <v>217</v>
      </c>
      <c r="C419" s="94" t="s">
        <v>917</v>
      </c>
      <c r="D419" s="90" t="s">
        <v>587</v>
      </c>
      <c r="E419" s="94" t="s">
        <v>1019</v>
      </c>
      <c r="F419" s="90" t="s">
        <v>1249</v>
      </c>
      <c r="G419" s="90" t="s">
        <v>2876</v>
      </c>
      <c r="H419" s="90" t="s">
        <v>2425</v>
      </c>
      <c r="I419" s="86" t="s">
        <v>1586</v>
      </c>
      <c r="J419" s="90" t="s">
        <v>1741</v>
      </c>
      <c r="K419" s="83" t="s">
        <v>2612</v>
      </c>
      <c r="L419" s="82"/>
      <c r="M419" s="90">
        <v>2</v>
      </c>
      <c r="N419" s="90"/>
      <c r="O419" s="90">
        <f t="shared" si="87"/>
        <v>2</v>
      </c>
      <c r="P419" s="90"/>
      <c r="Q419" s="90">
        <f t="shared" si="87"/>
        <v>2</v>
      </c>
      <c r="R419" s="90"/>
      <c r="S419" s="90">
        <f t="shared" si="88"/>
        <v>2</v>
      </c>
      <c r="T419" s="90"/>
      <c r="U419" s="90">
        <f t="shared" si="88"/>
        <v>2</v>
      </c>
      <c r="V419" s="90"/>
      <c r="W419" s="90">
        <f t="shared" si="88"/>
        <v>2</v>
      </c>
      <c r="X419" s="90"/>
      <c r="Y419" s="90">
        <f t="shared" si="88"/>
        <v>2</v>
      </c>
      <c r="Z419" s="90"/>
      <c r="AA419" s="90">
        <f t="shared" si="89"/>
        <v>2</v>
      </c>
      <c r="AB419" s="90"/>
      <c r="AC419" s="90">
        <f t="shared" si="89"/>
        <v>2</v>
      </c>
      <c r="AD419" s="90"/>
      <c r="AE419" s="90">
        <f t="shared" si="89"/>
        <v>2</v>
      </c>
      <c r="AF419" s="90"/>
      <c r="AG419" s="90">
        <f t="shared" si="89"/>
        <v>2</v>
      </c>
      <c r="AH419" s="90"/>
      <c r="AI419" s="90">
        <f t="shared" si="90"/>
        <v>2</v>
      </c>
      <c r="AJ419" s="90"/>
      <c r="AK419" s="90">
        <f t="shared" si="90"/>
        <v>2</v>
      </c>
    </row>
    <row r="420" spans="1:37" x14ac:dyDescent="0.2">
      <c r="A420" s="87" t="s">
        <v>815</v>
      </c>
      <c r="B420" s="90" t="s">
        <v>217</v>
      </c>
      <c r="C420" s="94" t="s">
        <v>466</v>
      </c>
      <c r="D420" s="90" t="s">
        <v>2074</v>
      </c>
      <c r="E420" s="94" t="s">
        <v>1019</v>
      </c>
      <c r="F420" s="90" t="s">
        <v>1249</v>
      </c>
      <c r="G420" s="90" t="s">
        <v>2877</v>
      </c>
      <c r="H420" s="90" t="s">
        <v>2426</v>
      </c>
      <c r="I420" s="86" t="s">
        <v>1586</v>
      </c>
      <c r="J420" s="90" t="s">
        <v>1741</v>
      </c>
      <c r="K420" s="83" t="s">
        <v>2612</v>
      </c>
      <c r="L420" s="82"/>
      <c r="M420" s="90">
        <v>4</v>
      </c>
      <c r="N420" s="90"/>
      <c r="O420" s="90">
        <f t="shared" si="87"/>
        <v>4</v>
      </c>
      <c r="P420" s="90"/>
      <c r="Q420" s="90">
        <f t="shared" si="87"/>
        <v>4</v>
      </c>
      <c r="R420" s="90"/>
      <c r="S420" s="90">
        <f t="shared" si="88"/>
        <v>4</v>
      </c>
      <c r="T420" s="90"/>
      <c r="U420" s="90">
        <f t="shared" si="88"/>
        <v>4</v>
      </c>
      <c r="V420" s="90"/>
      <c r="W420" s="90">
        <f t="shared" si="88"/>
        <v>4</v>
      </c>
      <c r="X420" s="90"/>
      <c r="Y420" s="90">
        <f t="shared" si="88"/>
        <v>4</v>
      </c>
      <c r="Z420" s="90"/>
      <c r="AA420" s="90">
        <f t="shared" si="89"/>
        <v>4</v>
      </c>
      <c r="AB420" s="90"/>
      <c r="AC420" s="90">
        <f t="shared" si="89"/>
        <v>4</v>
      </c>
      <c r="AD420" s="90"/>
      <c r="AE420" s="90">
        <f t="shared" si="89"/>
        <v>4</v>
      </c>
      <c r="AF420" s="90"/>
      <c r="AG420" s="90">
        <f t="shared" si="89"/>
        <v>4</v>
      </c>
      <c r="AH420" s="90"/>
      <c r="AI420" s="90">
        <f t="shared" si="90"/>
        <v>4</v>
      </c>
      <c r="AJ420" s="90"/>
      <c r="AK420" s="90">
        <f t="shared" si="90"/>
        <v>4</v>
      </c>
    </row>
    <row r="421" spans="1:37" x14ac:dyDescent="0.2">
      <c r="A421" s="87" t="s">
        <v>815</v>
      </c>
      <c r="B421" s="90" t="s">
        <v>217</v>
      </c>
      <c r="C421" s="94" t="s">
        <v>194</v>
      </c>
      <c r="D421" s="90" t="s">
        <v>2076</v>
      </c>
      <c r="E421" s="94" t="s">
        <v>1019</v>
      </c>
      <c r="F421" s="90" t="s">
        <v>1249</v>
      </c>
      <c r="G421" s="90" t="s">
        <v>2878</v>
      </c>
      <c r="H421" s="90" t="s">
        <v>2162</v>
      </c>
      <c r="I421" s="86" t="s">
        <v>1586</v>
      </c>
      <c r="J421" s="90" t="s">
        <v>1741</v>
      </c>
      <c r="K421" s="83" t="s">
        <v>2612</v>
      </c>
      <c r="L421" s="82"/>
      <c r="M421" s="90">
        <v>0</v>
      </c>
      <c r="N421" s="90"/>
      <c r="O421" s="90">
        <f t="shared" si="87"/>
        <v>0</v>
      </c>
      <c r="P421" s="90"/>
      <c r="Q421" s="90">
        <f t="shared" si="87"/>
        <v>0</v>
      </c>
      <c r="R421" s="90"/>
      <c r="S421" s="90">
        <f t="shared" si="88"/>
        <v>0</v>
      </c>
      <c r="T421" s="90"/>
      <c r="U421" s="90">
        <f t="shared" si="88"/>
        <v>0</v>
      </c>
      <c r="V421" s="90"/>
      <c r="W421" s="90">
        <f t="shared" si="88"/>
        <v>0</v>
      </c>
      <c r="X421" s="90"/>
      <c r="Y421" s="90">
        <f t="shared" si="88"/>
        <v>0</v>
      </c>
      <c r="Z421" s="90"/>
      <c r="AA421" s="90">
        <f t="shared" si="89"/>
        <v>0</v>
      </c>
      <c r="AB421" s="90"/>
      <c r="AC421" s="90">
        <f t="shared" si="89"/>
        <v>0</v>
      </c>
      <c r="AD421" s="90"/>
      <c r="AE421" s="90">
        <f t="shared" si="89"/>
        <v>0</v>
      </c>
      <c r="AF421" s="90"/>
      <c r="AG421" s="90">
        <f t="shared" si="89"/>
        <v>0</v>
      </c>
      <c r="AH421" s="90"/>
      <c r="AI421" s="90">
        <f t="shared" si="90"/>
        <v>0</v>
      </c>
      <c r="AJ421" s="90"/>
      <c r="AK421" s="90">
        <f t="shared" si="90"/>
        <v>0</v>
      </c>
    </row>
    <row r="422" spans="1:37" x14ac:dyDescent="0.2">
      <c r="A422" s="87" t="s">
        <v>815</v>
      </c>
      <c r="B422" s="90" t="s">
        <v>217</v>
      </c>
      <c r="C422" s="94" t="s">
        <v>580</v>
      </c>
      <c r="D422" s="90" t="s">
        <v>1821</v>
      </c>
      <c r="E422" s="94" t="s">
        <v>1019</v>
      </c>
      <c r="F422" s="90" t="s">
        <v>1249</v>
      </c>
      <c r="G422" s="90" t="s">
        <v>2272</v>
      </c>
      <c r="H422" s="90" t="s">
        <v>2097</v>
      </c>
      <c r="I422" s="86" t="s">
        <v>1586</v>
      </c>
      <c r="J422" s="90" t="s">
        <v>1741</v>
      </c>
      <c r="K422" s="83" t="s">
        <v>2612</v>
      </c>
      <c r="L422" s="82"/>
      <c r="M422" s="90">
        <v>1</v>
      </c>
      <c r="N422" s="90"/>
      <c r="O422" s="90">
        <f t="shared" si="87"/>
        <v>1</v>
      </c>
      <c r="P422" s="90"/>
      <c r="Q422" s="90">
        <f t="shared" si="87"/>
        <v>1</v>
      </c>
      <c r="R422" s="90"/>
      <c r="S422" s="90">
        <f t="shared" si="88"/>
        <v>1</v>
      </c>
      <c r="T422" s="90"/>
      <c r="U422" s="90">
        <f t="shared" si="88"/>
        <v>1</v>
      </c>
      <c r="V422" s="90"/>
      <c r="W422" s="90">
        <f t="shared" si="88"/>
        <v>1</v>
      </c>
      <c r="X422" s="90"/>
      <c r="Y422" s="90">
        <f t="shared" si="88"/>
        <v>1</v>
      </c>
      <c r="Z422" s="90"/>
      <c r="AA422" s="90">
        <f t="shared" si="89"/>
        <v>1</v>
      </c>
      <c r="AB422" s="90"/>
      <c r="AC422" s="90">
        <f t="shared" si="89"/>
        <v>1</v>
      </c>
      <c r="AD422" s="90"/>
      <c r="AE422" s="90">
        <f t="shared" si="89"/>
        <v>1</v>
      </c>
      <c r="AF422" s="90"/>
      <c r="AG422" s="90">
        <f t="shared" si="89"/>
        <v>1</v>
      </c>
      <c r="AH422" s="90"/>
      <c r="AI422" s="90">
        <f t="shared" si="90"/>
        <v>1</v>
      </c>
      <c r="AJ422" s="90"/>
      <c r="AK422" s="90">
        <f t="shared" si="90"/>
        <v>1</v>
      </c>
    </row>
    <row r="423" spans="1:37" x14ac:dyDescent="0.2">
      <c r="A423" s="87" t="s">
        <v>815</v>
      </c>
      <c r="B423" s="90" t="s">
        <v>217</v>
      </c>
      <c r="C423" s="94" t="s">
        <v>586</v>
      </c>
      <c r="D423" s="90" t="s">
        <v>381</v>
      </c>
      <c r="E423" s="94" t="s">
        <v>1019</v>
      </c>
      <c r="F423" s="90" t="s">
        <v>1249</v>
      </c>
      <c r="G423" s="90" t="s">
        <v>1955</v>
      </c>
      <c r="H423" s="90" t="s">
        <v>2427</v>
      </c>
      <c r="I423" s="86" t="s">
        <v>1586</v>
      </c>
      <c r="J423" s="90" t="s">
        <v>1741</v>
      </c>
      <c r="K423" s="83" t="s">
        <v>2612</v>
      </c>
      <c r="L423" s="82"/>
      <c r="M423" s="90">
        <v>1</v>
      </c>
      <c r="N423" s="90"/>
      <c r="O423" s="90">
        <f t="shared" si="87"/>
        <v>1</v>
      </c>
      <c r="P423" s="90"/>
      <c r="Q423" s="90">
        <f t="shared" si="87"/>
        <v>1</v>
      </c>
      <c r="R423" s="90"/>
      <c r="S423" s="90">
        <f t="shared" si="88"/>
        <v>1</v>
      </c>
      <c r="T423" s="90"/>
      <c r="U423" s="90">
        <f t="shared" si="88"/>
        <v>1</v>
      </c>
      <c r="V423" s="90"/>
      <c r="W423" s="90">
        <f t="shared" si="88"/>
        <v>1</v>
      </c>
      <c r="X423" s="90"/>
      <c r="Y423" s="90">
        <f t="shared" si="88"/>
        <v>1</v>
      </c>
      <c r="Z423" s="90"/>
      <c r="AA423" s="90">
        <f t="shared" si="89"/>
        <v>1</v>
      </c>
      <c r="AB423" s="90"/>
      <c r="AC423" s="90">
        <f t="shared" si="89"/>
        <v>1</v>
      </c>
      <c r="AD423" s="90"/>
      <c r="AE423" s="90">
        <f t="shared" si="89"/>
        <v>1</v>
      </c>
      <c r="AF423" s="90"/>
      <c r="AG423" s="90">
        <f t="shared" si="89"/>
        <v>1</v>
      </c>
      <c r="AH423" s="90"/>
      <c r="AI423" s="90">
        <f t="shared" si="90"/>
        <v>1</v>
      </c>
      <c r="AJ423" s="90"/>
      <c r="AK423" s="90">
        <f t="shared" si="90"/>
        <v>1</v>
      </c>
    </row>
    <row r="424" spans="1:37" x14ac:dyDescent="0.2">
      <c r="A424" s="87" t="s">
        <v>815</v>
      </c>
      <c r="B424" s="90" t="s">
        <v>217</v>
      </c>
      <c r="C424" s="94" t="s">
        <v>926</v>
      </c>
      <c r="D424" s="90" t="s">
        <v>769</v>
      </c>
      <c r="E424" s="94" t="s">
        <v>1019</v>
      </c>
      <c r="F424" s="90" t="s">
        <v>1249</v>
      </c>
      <c r="G424" s="90" t="s">
        <v>2879</v>
      </c>
      <c r="H424" s="90" t="s">
        <v>661</v>
      </c>
      <c r="I424" s="86" t="s">
        <v>1586</v>
      </c>
      <c r="J424" s="90" t="s">
        <v>1741</v>
      </c>
      <c r="K424" s="83" t="s">
        <v>2612</v>
      </c>
      <c r="L424" s="82"/>
      <c r="M424" s="90">
        <v>2</v>
      </c>
      <c r="N424" s="90"/>
      <c r="O424" s="90">
        <f t="shared" si="87"/>
        <v>2</v>
      </c>
      <c r="P424" s="90"/>
      <c r="Q424" s="90">
        <f t="shared" si="87"/>
        <v>2</v>
      </c>
      <c r="R424" s="90"/>
      <c r="S424" s="90">
        <f t="shared" si="88"/>
        <v>2</v>
      </c>
      <c r="T424" s="90"/>
      <c r="U424" s="90">
        <f t="shared" si="88"/>
        <v>2</v>
      </c>
      <c r="V424" s="90"/>
      <c r="W424" s="90">
        <f t="shared" si="88"/>
        <v>2</v>
      </c>
      <c r="X424" s="90"/>
      <c r="Y424" s="90">
        <f t="shared" si="88"/>
        <v>2</v>
      </c>
      <c r="Z424" s="90"/>
      <c r="AA424" s="90">
        <f t="shared" si="89"/>
        <v>2</v>
      </c>
      <c r="AB424" s="90"/>
      <c r="AC424" s="90">
        <f t="shared" si="89"/>
        <v>2</v>
      </c>
      <c r="AD424" s="90"/>
      <c r="AE424" s="90">
        <f t="shared" si="89"/>
        <v>2</v>
      </c>
      <c r="AF424" s="90"/>
      <c r="AG424" s="90">
        <f t="shared" si="89"/>
        <v>2</v>
      </c>
      <c r="AH424" s="90"/>
      <c r="AI424" s="90">
        <f t="shared" si="90"/>
        <v>2</v>
      </c>
      <c r="AJ424" s="90"/>
      <c r="AK424" s="90">
        <f t="shared" si="90"/>
        <v>2</v>
      </c>
    </row>
    <row r="425" spans="1:37" x14ac:dyDescent="0.2">
      <c r="A425" s="87" t="s">
        <v>815</v>
      </c>
      <c r="B425" s="90" t="s">
        <v>217</v>
      </c>
      <c r="C425" s="94" t="s">
        <v>313</v>
      </c>
      <c r="D425" s="90" t="s">
        <v>2077</v>
      </c>
      <c r="E425" s="94" t="s">
        <v>1019</v>
      </c>
      <c r="F425" s="90" t="s">
        <v>1249</v>
      </c>
      <c r="G425" s="90" t="s">
        <v>2880</v>
      </c>
      <c r="H425" s="90" t="s">
        <v>1706</v>
      </c>
      <c r="I425" s="86" t="s">
        <v>1586</v>
      </c>
      <c r="J425" s="90" t="s">
        <v>1741</v>
      </c>
      <c r="K425" s="83" t="s">
        <v>2612</v>
      </c>
      <c r="L425" s="82"/>
      <c r="M425" s="90">
        <v>2</v>
      </c>
      <c r="N425" s="90"/>
      <c r="O425" s="90">
        <f t="shared" si="87"/>
        <v>2</v>
      </c>
      <c r="P425" s="90"/>
      <c r="Q425" s="90">
        <f t="shared" si="87"/>
        <v>2</v>
      </c>
      <c r="R425" s="90"/>
      <c r="S425" s="90">
        <f t="shared" si="88"/>
        <v>2</v>
      </c>
      <c r="T425" s="90"/>
      <c r="U425" s="90">
        <f t="shared" si="88"/>
        <v>2</v>
      </c>
      <c r="V425" s="90"/>
      <c r="W425" s="90">
        <f t="shared" si="88"/>
        <v>2</v>
      </c>
      <c r="X425" s="90"/>
      <c r="Y425" s="90">
        <f t="shared" si="88"/>
        <v>2</v>
      </c>
      <c r="Z425" s="90"/>
      <c r="AA425" s="90">
        <f t="shared" si="89"/>
        <v>2</v>
      </c>
      <c r="AB425" s="90"/>
      <c r="AC425" s="90">
        <f t="shared" si="89"/>
        <v>2</v>
      </c>
      <c r="AD425" s="90"/>
      <c r="AE425" s="90">
        <f t="shared" si="89"/>
        <v>2</v>
      </c>
      <c r="AF425" s="90"/>
      <c r="AG425" s="90">
        <f t="shared" si="89"/>
        <v>2</v>
      </c>
      <c r="AH425" s="90"/>
      <c r="AI425" s="90">
        <f t="shared" si="90"/>
        <v>2</v>
      </c>
      <c r="AJ425" s="90"/>
      <c r="AK425" s="90">
        <f t="shared" si="90"/>
        <v>2</v>
      </c>
    </row>
    <row r="426" spans="1:37" x14ac:dyDescent="0.2">
      <c r="A426" s="87" t="s">
        <v>815</v>
      </c>
      <c r="B426" s="90" t="s">
        <v>217</v>
      </c>
      <c r="C426" s="94" t="s">
        <v>597</v>
      </c>
      <c r="D426" s="90" t="s">
        <v>2081</v>
      </c>
      <c r="E426" s="94" t="s">
        <v>1019</v>
      </c>
      <c r="F426" s="90" t="s">
        <v>1249</v>
      </c>
      <c r="G426" s="90" t="s">
        <v>1812</v>
      </c>
      <c r="H426" s="90" t="s">
        <v>2115</v>
      </c>
      <c r="I426" s="86" t="s">
        <v>1586</v>
      </c>
      <c r="J426" s="90" t="s">
        <v>1741</v>
      </c>
      <c r="K426" s="83" t="s">
        <v>2612</v>
      </c>
      <c r="L426" s="82"/>
      <c r="M426" s="90">
        <v>1</v>
      </c>
      <c r="N426" s="90"/>
      <c r="O426" s="90">
        <f t="shared" si="87"/>
        <v>1</v>
      </c>
      <c r="P426" s="90"/>
      <c r="Q426" s="90">
        <f t="shared" si="87"/>
        <v>1</v>
      </c>
      <c r="R426" s="90"/>
      <c r="S426" s="90">
        <f t="shared" si="88"/>
        <v>1</v>
      </c>
      <c r="T426" s="90"/>
      <c r="U426" s="90">
        <f t="shared" si="88"/>
        <v>1</v>
      </c>
      <c r="V426" s="90"/>
      <c r="W426" s="90">
        <f t="shared" si="88"/>
        <v>1</v>
      </c>
      <c r="X426" s="90"/>
      <c r="Y426" s="90">
        <f t="shared" si="88"/>
        <v>1</v>
      </c>
      <c r="Z426" s="90"/>
      <c r="AA426" s="90">
        <f t="shared" si="89"/>
        <v>1</v>
      </c>
      <c r="AB426" s="90"/>
      <c r="AC426" s="90">
        <f t="shared" si="89"/>
        <v>1</v>
      </c>
      <c r="AD426" s="90"/>
      <c r="AE426" s="90">
        <f t="shared" si="89"/>
        <v>1</v>
      </c>
      <c r="AF426" s="90"/>
      <c r="AG426" s="90">
        <f t="shared" si="89"/>
        <v>1</v>
      </c>
      <c r="AH426" s="90"/>
      <c r="AI426" s="90">
        <f t="shared" si="90"/>
        <v>1</v>
      </c>
      <c r="AJ426" s="90"/>
      <c r="AK426" s="90">
        <f t="shared" si="90"/>
        <v>1</v>
      </c>
    </row>
    <row r="427" spans="1:37" x14ac:dyDescent="0.2">
      <c r="A427" s="87" t="s">
        <v>815</v>
      </c>
      <c r="B427" s="90" t="s">
        <v>217</v>
      </c>
      <c r="C427" s="94" t="s">
        <v>161</v>
      </c>
      <c r="D427" s="90" t="s">
        <v>2082</v>
      </c>
      <c r="E427" s="94" t="s">
        <v>14</v>
      </c>
      <c r="F427" s="90" t="s">
        <v>2251</v>
      </c>
      <c r="G427" s="90" t="s">
        <v>493</v>
      </c>
      <c r="H427" s="90" t="s">
        <v>1899</v>
      </c>
      <c r="I427" s="86" t="s">
        <v>1586</v>
      </c>
      <c r="J427" s="90" t="s">
        <v>1741</v>
      </c>
      <c r="K427" s="83" t="s">
        <v>2612</v>
      </c>
      <c r="L427" s="82"/>
      <c r="M427" s="90">
        <v>1</v>
      </c>
      <c r="N427" s="90"/>
      <c r="O427" s="90">
        <f t="shared" si="87"/>
        <v>1</v>
      </c>
      <c r="P427" s="90"/>
      <c r="Q427" s="90">
        <f t="shared" si="87"/>
        <v>1</v>
      </c>
      <c r="R427" s="90"/>
      <c r="S427" s="90">
        <f t="shared" si="88"/>
        <v>1</v>
      </c>
      <c r="T427" s="90"/>
      <c r="U427" s="90">
        <f t="shared" si="88"/>
        <v>1</v>
      </c>
      <c r="V427" s="90"/>
      <c r="W427" s="90">
        <f t="shared" si="88"/>
        <v>1</v>
      </c>
      <c r="X427" s="90"/>
      <c r="Y427" s="90">
        <f t="shared" si="88"/>
        <v>1</v>
      </c>
      <c r="Z427" s="90"/>
      <c r="AA427" s="90">
        <f t="shared" si="89"/>
        <v>1</v>
      </c>
      <c r="AB427" s="90"/>
      <c r="AC427" s="90">
        <f t="shared" si="89"/>
        <v>1</v>
      </c>
      <c r="AD427" s="90"/>
      <c r="AE427" s="90">
        <f t="shared" si="89"/>
        <v>1</v>
      </c>
      <c r="AF427" s="90"/>
      <c r="AG427" s="90">
        <f t="shared" si="89"/>
        <v>1</v>
      </c>
      <c r="AH427" s="90"/>
      <c r="AI427" s="90">
        <f t="shared" si="90"/>
        <v>1</v>
      </c>
      <c r="AJ427" s="90"/>
      <c r="AK427" s="90">
        <f t="shared" si="90"/>
        <v>1</v>
      </c>
    </row>
    <row r="428" spans="1:37" x14ac:dyDescent="0.2">
      <c r="A428" s="87" t="s">
        <v>815</v>
      </c>
      <c r="B428" s="90" t="s">
        <v>217</v>
      </c>
      <c r="C428" s="94" t="s">
        <v>937</v>
      </c>
      <c r="D428" s="90" t="s">
        <v>2078</v>
      </c>
      <c r="E428" s="94" t="s">
        <v>1080</v>
      </c>
      <c r="F428" s="90" t="s">
        <v>1014</v>
      </c>
      <c r="G428" s="90" t="s">
        <v>652</v>
      </c>
      <c r="H428" s="90" t="s">
        <v>2429</v>
      </c>
      <c r="I428" s="86" t="s">
        <v>1586</v>
      </c>
      <c r="J428" s="90" t="s">
        <v>1741</v>
      </c>
      <c r="K428" s="83" t="s">
        <v>2612</v>
      </c>
      <c r="L428" s="82"/>
      <c r="M428" s="90">
        <v>1</v>
      </c>
      <c r="N428" s="90"/>
      <c r="O428" s="90">
        <f t="shared" si="87"/>
        <v>1</v>
      </c>
      <c r="P428" s="90"/>
      <c r="Q428" s="90">
        <f t="shared" si="87"/>
        <v>1</v>
      </c>
      <c r="R428" s="90"/>
      <c r="S428" s="90">
        <f t="shared" si="88"/>
        <v>1</v>
      </c>
      <c r="T428" s="90"/>
      <c r="U428" s="90">
        <f t="shared" si="88"/>
        <v>1</v>
      </c>
      <c r="V428" s="90"/>
      <c r="W428" s="90">
        <f t="shared" si="88"/>
        <v>1</v>
      </c>
      <c r="X428" s="90"/>
      <c r="Y428" s="90">
        <f t="shared" si="88"/>
        <v>1</v>
      </c>
      <c r="Z428" s="90"/>
      <c r="AA428" s="90">
        <f t="shared" si="89"/>
        <v>1</v>
      </c>
      <c r="AB428" s="90"/>
      <c r="AC428" s="90">
        <f t="shared" si="89"/>
        <v>1</v>
      </c>
      <c r="AD428" s="90"/>
      <c r="AE428" s="90">
        <f t="shared" si="89"/>
        <v>1</v>
      </c>
      <c r="AF428" s="90"/>
      <c r="AG428" s="90">
        <f t="shared" si="89"/>
        <v>1</v>
      </c>
      <c r="AH428" s="90"/>
      <c r="AI428" s="90">
        <f t="shared" si="90"/>
        <v>1</v>
      </c>
      <c r="AJ428" s="90"/>
      <c r="AK428" s="90">
        <f t="shared" si="90"/>
        <v>1</v>
      </c>
    </row>
    <row r="429" spans="1:37" x14ac:dyDescent="0.2">
      <c r="A429" s="87" t="s">
        <v>815</v>
      </c>
      <c r="B429" s="90" t="s">
        <v>217</v>
      </c>
      <c r="C429" s="94" t="s">
        <v>940</v>
      </c>
      <c r="D429" s="90" t="s">
        <v>1649</v>
      </c>
      <c r="E429" s="94" t="s">
        <v>1203</v>
      </c>
      <c r="F429" s="90" t="s">
        <v>2252</v>
      </c>
      <c r="G429" s="90" t="s">
        <v>2881</v>
      </c>
      <c r="H429" s="90" t="s">
        <v>2430</v>
      </c>
      <c r="I429" s="86" t="s">
        <v>1586</v>
      </c>
      <c r="J429" s="90" t="s">
        <v>1741</v>
      </c>
      <c r="K429" s="83" t="s">
        <v>2612</v>
      </c>
      <c r="L429" s="82"/>
      <c r="M429" s="90">
        <v>7</v>
      </c>
      <c r="N429" s="90"/>
      <c r="O429" s="90">
        <f t="shared" si="87"/>
        <v>7</v>
      </c>
      <c r="P429" s="90"/>
      <c r="Q429" s="90">
        <f t="shared" si="87"/>
        <v>7</v>
      </c>
      <c r="R429" s="90"/>
      <c r="S429" s="90">
        <f t="shared" si="88"/>
        <v>7</v>
      </c>
      <c r="T429" s="90"/>
      <c r="U429" s="90">
        <f t="shared" si="88"/>
        <v>7</v>
      </c>
      <c r="V429" s="90"/>
      <c r="W429" s="90">
        <f t="shared" si="88"/>
        <v>7</v>
      </c>
      <c r="X429" s="90"/>
      <c r="Y429" s="90">
        <f t="shared" si="88"/>
        <v>7</v>
      </c>
      <c r="Z429" s="90"/>
      <c r="AA429" s="90">
        <f t="shared" si="89"/>
        <v>7</v>
      </c>
      <c r="AB429" s="90"/>
      <c r="AC429" s="90">
        <f t="shared" si="89"/>
        <v>7</v>
      </c>
      <c r="AD429" s="90"/>
      <c r="AE429" s="90">
        <f t="shared" si="89"/>
        <v>7</v>
      </c>
      <c r="AF429" s="90"/>
      <c r="AG429" s="90">
        <f t="shared" si="89"/>
        <v>7</v>
      </c>
      <c r="AH429" s="90"/>
      <c r="AI429" s="90">
        <f t="shared" si="90"/>
        <v>7</v>
      </c>
      <c r="AJ429" s="90"/>
      <c r="AK429" s="90">
        <f t="shared" si="90"/>
        <v>7</v>
      </c>
    </row>
    <row r="430" spans="1:37" x14ac:dyDescent="0.2">
      <c r="A430" s="87" t="s">
        <v>815</v>
      </c>
      <c r="B430" s="90" t="s">
        <v>217</v>
      </c>
      <c r="C430" s="94" t="s">
        <v>940</v>
      </c>
      <c r="D430" s="90" t="s">
        <v>1649</v>
      </c>
      <c r="E430" s="94" t="s">
        <v>1487</v>
      </c>
      <c r="F430" s="90" t="s">
        <v>2214</v>
      </c>
      <c r="G430" s="90" t="s">
        <v>1861</v>
      </c>
      <c r="H430" s="90" t="s">
        <v>1666</v>
      </c>
      <c r="I430" s="86" t="s">
        <v>1586</v>
      </c>
      <c r="J430" s="90" t="s">
        <v>1741</v>
      </c>
      <c r="K430" s="83" t="s">
        <v>2612</v>
      </c>
      <c r="L430" s="82"/>
      <c r="M430" s="90">
        <v>5</v>
      </c>
      <c r="N430" s="90"/>
      <c r="O430" s="90">
        <f t="shared" si="87"/>
        <v>5</v>
      </c>
      <c r="P430" s="90"/>
      <c r="Q430" s="90">
        <f t="shared" si="87"/>
        <v>5</v>
      </c>
      <c r="R430" s="90"/>
      <c r="S430" s="90">
        <f t="shared" si="88"/>
        <v>5</v>
      </c>
      <c r="T430" s="90"/>
      <c r="U430" s="90">
        <f t="shared" si="88"/>
        <v>5</v>
      </c>
      <c r="V430" s="90"/>
      <c r="W430" s="90">
        <f t="shared" si="88"/>
        <v>5</v>
      </c>
      <c r="X430" s="90"/>
      <c r="Y430" s="90">
        <f t="shared" si="88"/>
        <v>5</v>
      </c>
      <c r="Z430" s="90"/>
      <c r="AA430" s="90">
        <f t="shared" si="89"/>
        <v>5</v>
      </c>
      <c r="AB430" s="90"/>
      <c r="AC430" s="90">
        <f t="shared" si="89"/>
        <v>5</v>
      </c>
      <c r="AD430" s="90"/>
      <c r="AE430" s="90">
        <f t="shared" si="89"/>
        <v>5</v>
      </c>
      <c r="AF430" s="90"/>
      <c r="AG430" s="90">
        <f t="shared" si="89"/>
        <v>5</v>
      </c>
      <c r="AH430" s="90"/>
      <c r="AI430" s="90">
        <f t="shared" si="90"/>
        <v>5</v>
      </c>
      <c r="AJ430" s="90"/>
      <c r="AK430" s="90">
        <f t="shared" si="90"/>
        <v>5</v>
      </c>
    </row>
    <row r="431" spans="1:37" x14ac:dyDescent="0.2">
      <c r="A431" s="87" t="s">
        <v>815</v>
      </c>
      <c r="B431" s="90" t="s">
        <v>217</v>
      </c>
      <c r="C431" s="94" t="s">
        <v>945</v>
      </c>
      <c r="D431" s="90" t="s">
        <v>843</v>
      </c>
      <c r="E431" s="94" t="s">
        <v>579</v>
      </c>
      <c r="F431" s="90" t="s">
        <v>2253</v>
      </c>
      <c r="G431" s="90" t="s">
        <v>2882</v>
      </c>
      <c r="H431" s="90" t="s">
        <v>685</v>
      </c>
      <c r="I431" s="86" t="s">
        <v>1586</v>
      </c>
      <c r="J431" s="90" t="s">
        <v>1741</v>
      </c>
      <c r="K431" s="83" t="s">
        <v>2612</v>
      </c>
      <c r="L431" s="82"/>
      <c r="M431" s="90">
        <v>1</v>
      </c>
      <c r="N431" s="90"/>
      <c r="O431" s="90">
        <f t="shared" si="87"/>
        <v>1</v>
      </c>
      <c r="P431" s="90"/>
      <c r="Q431" s="90">
        <f t="shared" si="87"/>
        <v>1</v>
      </c>
      <c r="R431" s="90"/>
      <c r="S431" s="90">
        <f t="shared" si="88"/>
        <v>1</v>
      </c>
      <c r="T431" s="90"/>
      <c r="U431" s="90">
        <f t="shared" si="88"/>
        <v>1</v>
      </c>
      <c r="V431" s="90"/>
      <c r="W431" s="90">
        <f t="shared" si="88"/>
        <v>1</v>
      </c>
      <c r="X431" s="90"/>
      <c r="Y431" s="90">
        <f t="shared" si="88"/>
        <v>1</v>
      </c>
      <c r="Z431" s="90"/>
      <c r="AA431" s="90">
        <f t="shared" si="89"/>
        <v>1</v>
      </c>
      <c r="AB431" s="90"/>
      <c r="AC431" s="90">
        <f t="shared" si="89"/>
        <v>1</v>
      </c>
      <c r="AD431" s="90"/>
      <c r="AE431" s="90">
        <f t="shared" si="89"/>
        <v>1</v>
      </c>
      <c r="AF431" s="90"/>
      <c r="AG431" s="90">
        <f t="shared" si="89"/>
        <v>1</v>
      </c>
      <c r="AH431" s="90"/>
      <c r="AI431" s="90">
        <f t="shared" si="90"/>
        <v>1</v>
      </c>
      <c r="AJ431" s="90"/>
      <c r="AK431" s="90">
        <f t="shared" si="90"/>
        <v>1</v>
      </c>
    </row>
    <row r="432" spans="1:37" x14ac:dyDescent="0.2">
      <c r="A432" s="87" t="s">
        <v>815</v>
      </c>
      <c r="B432" s="90" t="s">
        <v>217</v>
      </c>
      <c r="C432" s="94" t="s">
        <v>414</v>
      </c>
      <c r="D432" s="90" t="s">
        <v>1956</v>
      </c>
      <c r="E432" s="94" t="s">
        <v>140</v>
      </c>
      <c r="F432" s="90" t="s">
        <v>1301</v>
      </c>
      <c r="G432" s="90" t="s">
        <v>2883</v>
      </c>
      <c r="H432" s="90" t="s">
        <v>2431</v>
      </c>
      <c r="I432" s="86" t="s">
        <v>1586</v>
      </c>
      <c r="J432" s="90" t="s">
        <v>1741</v>
      </c>
      <c r="K432" s="83" t="s">
        <v>2612</v>
      </c>
      <c r="L432" s="82"/>
      <c r="M432" s="90">
        <v>1</v>
      </c>
      <c r="N432" s="90"/>
      <c r="O432" s="90">
        <f t="shared" si="87"/>
        <v>1</v>
      </c>
      <c r="P432" s="90"/>
      <c r="Q432" s="90">
        <f t="shared" si="87"/>
        <v>1</v>
      </c>
      <c r="R432" s="90"/>
      <c r="S432" s="90">
        <f t="shared" si="88"/>
        <v>1</v>
      </c>
      <c r="T432" s="90"/>
      <c r="U432" s="90">
        <f t="shared" si="88"/>
        <v>1</v>
      </c>
      <c r="V432" s="90"/>
      <c r="W432" s="90">
        <f t="shared" si="88"/>
        <v>1</v>
      </c>
      <c r="X432" s="90"/>
      <c r="Y432" s="90">
        <f t="shared" si="88"/>
        <v>1</v>
      </c>
      <c r="Z432" s="90"/>
      <c r="AA432" s="90">
        <f t="shared" si="89"/>
        <v>1</v>
      </c>
      <c r="AB432" s="90"/>
      <c r="AC432" s="90">
        <f t="shared" si="89"/>
        <v>1</v>
      </c>
      <c r="AD432" s="90"/>
      <c r="AE432" s="90">
        <f t="shared" si="89"/>
        <v>1</v>
      </c>
      <c r="AF432" s="90"/>
      <c r="AG432" s="90">
        <f t="shared" si="89"/>
        <v>1</v>
      </c>
      <c r="AH432" s="90"/>
      <c r="AI432" s="90">
        <f t="shared" si="90"/>
        <v>1</v>
      </c>
      <c r="AJ432" s="90"/>
      <c r="AK432" s="90">
        <f t="shared" si="90"/>
        <v>1</v>
      </c>
    </row>
    <row r="433" spans="1:37" x14ac:dyDescent="0.2">
      <c r="A433" s="87" t="s">
        <v>815</v>
      </c>
      <c r="B433" s="90" t="s">
        <v>217</v>
      </c>
      <c r="C433" s="94" t="s">
        <v>952</v>
      </c>
      <c r="D433" s="90" t="s">
        <v>2083</v>
      </c>
      <c r="E433" s="94" t="s">
        <v>1307</v>
      </c>
      <c r="F433" s="90" t="s">
        <v>2197</v>
      </c>
      <c r="G433" s="90" t="s">
        <v>2665</v>
      </c>
      <c r="H433" s="90" t="s">
        <v>2432</v>
      </c>
      <c r="I433" s="86" t="s">
        <v>1586</v>
      </c>
      <c r="J433" s="90" t="s">
        <v>1741</v>
      </c>
      <c r="K433" s="83" t="s">
        <v>2612</v>
      </c>
      <c r="L433" s="82"/>
      <c r="M433" s="90">
        <v>1</v>
      </c>
      <c r="N433" s="90"/>
      <c r="O433" s="90">
        <f t="shared" si="87"/>
        <v>1</v>
      </c>
      <c r="P433" s="90"/>
      <c r="Q433" s="90">
        <f t="shared" si="87"/>
        <v>1</v>
      </c>
      <c r="R433" s="90"/>
      <c r="S433" s="90">
        <f t="shared" si="88"/>
        <v>1</v>
      </c>
      <c r="T433" s="90"/>
      <c r="U433" s="90">
        <f t="shared" si="88"/>
        <v>1</v>
      </c>
      <c r="V433" s="90"/>
      <c r="W433" s="90">
        <f t="shared" si="88"/>
        <v>1</v>
      </c>
      <c r="X433" s="90"/>
      <c r="Y433" s="90">
        <f t="shared" si="88"/>
        <v>1</v>
      </c>
      <c r="Z433" s="90"/>
      <c r="AA433" s="90">
        <f t="shared" si="89"/>
        <v>1</v>
      </c>
      <c r="AB433" s="90"/>
      <c r="AC433" s="90">
        <f t="shared" si="89"/>
        <v>1</v>
      </c>
      <c r="AD433" s="90"/>
      <c r="AE433" s="90">
        <f t="shared" si="89"/>
        <v>1</v>
      </c>
      <c r="AF433" s="90"/>
      <c r="AG433" s="90">
        <f t="shared" si="89"/>
        <v>1</v>
      </c>
      <c r="AH433" s="90"/>
      <c r="AI433" s="90">
        <f t="shared" si="90"/>
        <v>1</v>
      </c>
      <c r="AJ433" s="90"/>
      <c r="AK433" s="90">
        <f t="shared" si="90"/>
        <v>1</v>
      </c>
    </row>
    <row r="434" spans="1:37" x14ac:dyDescent="0.2">
      <c r="A434" s="87" t="s">
        <v>815</v>
      </c>
      <c r="B434" s="90" t="s">
        <v>217</v>
      </c>
      <c r="C434" s="94" t="s">
        <v>207</v>
      </c>
      <c r="D434" s="90" t="s">
        <v>2085</v>
      </c>
      <c r="E434" s="94" t="s">
        <v>715</v>
      </c>
      <c r="F434" s="90" t="s">
        <v>2254</v>
      </c>
      <c r="G434" s="90" t="s">
        <v>1042</v>
      </c>
      <c r="H434" s="90" t="s">
        <v>1408</v>
      </c>
      <c r="I434" s="86" t="s">
        <v>1586</v>
      </c>
      <c r="J434" s="90" t="s">
        <v>1741</v>
      </c>
      <c r="K434" s="83" t="s">
        <v>2612</v>
      </c>
      <c r="L434" s="82"/>
      <c r="M434" s="90">
        <v>1</v>
      </c>
      <c r="N434" s="90"/>
      <c r="O434" s="90">
        <f t="shared" si="87"/>
        <v>1</v>
      </c>
      <c r="P434" s="90"/>
      <c r="Q434" s="90">
        <f t="shared" si="87"/>
        <v>1</v>
      </c>
      <c r="R434" s="90"/>
      <c r="S434" s="90">
        <f t="shared" si="88"/>
        <v>1</v>
      </c>
      <c r="T434" s="90"/>
      <c r="U434" s="90">
        <f t="shared" si="88"/>
        <v>1</v>
      </c>
      <c r="V434" s="90"/>
      <c r="W434" s="90">
        <f t="shared" si="88"/>
        <v>1</v>
      </c>
      <c r="X434" s="90"/>
      <c r="Y434" s="90">
        <f t="shared" si="88"/>
        <v>1</v>
      </c>
      <c r="Z434" s="90"/>
      <c r="AA434" s="90">
        <f t="shared" si="89"/>
        <v>1</v>
      </c>
      <c r="AB434" s="90"/>
      <c r="AC434" s="90">
        <f t="shared" si="89"/>
        <v>1</v>
      </c>
      <c r="AD434" s="90"/>
      <c r="AE434" s="90">
        <f t="shared" si="89"/>
        <v>1</v>
      </c>
      <c r="AF434" s="90"/>
      <c r="AG434" s="90">
        <f t="shared" si="89"/>
        <v>1</v>
      </c>
      <c r="AH434" s="90"/>
      <c r="AI434" s="90">
        <f t="shared" si="90"/>
        <v>1</v>
      </c>
      <c r="AJ434" s="90"/>
      <c r="AK434" s="90">
        <f t="shared" si="90"/>
        <v>1</v>
      </c>
    </row>
    <row r="435" spans="1:37" x14ac:dyDescent="0.2">
      <c r="A435" s="87" t="s">
        <v>815</v>
      </c>
      <c r="B435" s="90" t="s">
        <v>217</v>
      </c>
      <c r="C435" s="94" t="s">
        <v>953</v>
      </c>
      <c r="D435" s="90" t="s">
        <v>2087</v>
      </c>
      <c r="E435" s="94" t="s">
        <v>590</v>
      </c>
      <c r="F435" s="90" t="s">
        <v>1158</v>
      </c>
      <c r="G435" s="90" t="s">
        <v>2884</v>
      </c>
      <c r="H435" s="90" t="s">
        <v>841</v>
      </c>
      <c r="I435" s="86" t="s">
        <v>1586</v>
      </c>
      <c r="J435" s="90" t="s">
        <v>1741</v>
      </c>
      <c r="K435" s="83" t="s">
        <v>2612</v>
      </c>
      <c r="L435" s="82"/>
      <c r="M435" s="90">
        <v>1</v>
      </c>
      <c r="N435" s="90"/>
      <c r="O435" s="90">
        <f t="shared" si="87"/>
        <v>1</v>
      </c>
      <c r="P435" s="90"/>
      <c r="Q435" s="90">
        <f t="shared" si="87"/>
        <v>1</v>
      </c>
      <c r="R435" s="90"/>
      <c r="S435" s="90">
        <f t="shared" si="88"/>
        <v>1</v>
      </c>
      <c r="T435" s="90"/>
      <c r="U435" s="90">
        <f t="shared" si="88"/>
        <v>1</v>
      </c>
      <c r="V435" s="90"/>
      <c r="W435" s="90">
        <f t="shared" si="88"/>
        <v>1</v>
      </c>
      <c r="X435" s="90"/>
      <c r="Y435" s="90">
        <f t="shared" si="88"/>
        <v>1</v>
      </c>
      <c r="Z435" s="90"/>
      <c r="AA435" s="90">
        <f t="shared" si="89"/>
        <v>1</v>
      </c>
      <c r="AB435" s="90"/>
      <c r="AC435" s="90">
        <f t="shared" si="89"/>
        <v>1</v>
      </c>
      <c r="AD435" s="90"/>
      <c r="AE435" s="90">
        <f t="shared" si="89"/>
        <v>1</v>
      </c>
      <c r="AF435" s="90"/>
      <c r="AG435" s="90">
        <f t="shared" si="89"/>
        <v>1</v>
      </c>
      <c r="AH435" s="90"/>
      <c r="AI435" s="90">
        <f t="shared" si="90"/>
        <v>1</v>
      </c>
      <c r="AJ435" s="90"/>
      <c r="AK435" s="90">
        <f t="shared" si="90"/>
        <v>1</v>
      </c>
    </row>
    <row r="436" spans="1:37" x14ac:dyDescent="0.2">
      <c r="A436" s="87" t="s">
        <v>815</v>
      </c>
      <c r="B436" s="90" t="s">
        <v>217</v>
      </c>
      <c r="C436" s="94" t="s">
        <v>190</v>
      </c>
      <c r="D436" s="90" t="s">
        <v>1659</v>
      </c>
      <c r="E436" s="94" t="s">
        <v>715</v>
      </c>
      <c r="F436" s="90" t="s">
        <v>2254</v>
      </c>
      <c r="G436" s="90" t="s">
        <v>2885</v>
      </c>
      <c r="H436" s="90" t="s">
        <v>2022</v>
      </c>
      <c r="I436" s="86" t="s">
        <v>1586</v>
      </c>
      <c r="J436" s="90" t="s">
        <v>1741</v>
      </c>
      <c r="K436" s="83" t="s">
        <v>2612</v>
      </c>
      <c r="L436" s="82"/>
      <c r="M436" s="90">
        <v>2</v>
      </c>
      <c r="N436" s="90"/>
      <c r="O436" s="90">
        <f t="shared" si="87"/>
        <v>2</v>
      </c>
      <c r="P436" s="90"/>
      <c r="Q436" s="90">
        <f t="shared" si="87"/>
        <v>2</v>
      </c>
      <c r="R436" s="90"/>
      <c r="S436" s="90">
        <f t="shared" si="88"/>
        <v>2</v>
      </c>
      <c r="T436" s="90"/>
      <c r="U436" s="90">
        <f t="shared" si="88"/>
        <v>2</v>
      </c>
      <c r="V436" s="90"/>
      <c r="W436" s="90">
        <f t="shared" si="88"/>
        <v>2</v>
      </c>
      <c r="X436" s="90"/>
      <c r="Y436" s="90">
        <f t="shared" si="88"/>
        <v>2</v>
      </c>
      <c r="Z436" s="90"/>
      <c r="AA436" s="90">
        <f t="shared" si="89"/>
        <v>2</v>
      </c>
      <c r="AB436" s="90"/>
      <c r="AC436" s="90">
        <f t="shared" si="89"/>
        <v>2</v>
      </c>
      <c r="AD436" s="90"/>
      <c r="AE436" s="90">
        <f t="shared" si="89"/>
        <v>2</v>
      </c>
      <c r="AF436" s="90"/>
      <c r="AG436" s="90">
        <f t="shared" si="89"/>
        <v>2</v>
      </c>
      <c r="AH436" s="90"/>
      <c r="AI436" s="90">
        <f t="shared" si="90"/>
        <v>2</v>
      </c>
      <c r="AJ436" s="90"/>
      <c r="AK436" s="90">
        <f t="shared" si="90"/>
        <v>2</v>
      </c>
    </row>
    <row r="437" spans="1:37" x14ac:dyDescent="0.2">
      <c r="A437" s="87" t="s">
        <v>815</v>
      </c>
      <c r="B437" s="90" t="s">
        <v>217</v>
      </c>
      <c r="C437" s="94" t="s">
        <v>790</v>
      </c>
      <c r="D437" s="90" t="s">
        <v>712</v>
      </c>
      <c r="E437" s="94" t="s">
        <v>715</v>
      </c>
      <c r="F437" s="90" t="s">
        <v>2254</v>
      </c>
      <c r="G437" s="90" t="s">
        <v>2031</v>
      </c>
      <c r="H437" s="90" t="s">
        <v>2368</v>
      </c>
      <c r="I437" s="86" t="s">
        <v>1586</v>
      </c>
      <c r="J437" s="90" t="s">
        <v>1741</v>
      </c>
      <c r="K437" s="83" t="s">
        <v>2612</v>
      </c>
      <c r="L437" s="82"/>
      <c r="M437" s="90">
        <v>2</v>
      </c>
      <c r="N437" s="90"/>
      <c r="O437" s="90">
        <f t="shared" si="87"/>
        <v>2</v>
      </c>
      <c r="P437" s="90"/>
      <c r="Q437" s="90">
        <f t="shared" si="87"/>
        <v>2</v>
      </c>
      <c r="R437" s="90"/>
      <c r="S437" s="90">
        <f t="shared" si="88"/>
        <v>2</v>
      </c>
      <c r="T437" s="90"/>
      <c r="U437" s="90">
        <f t="shared" si="88"/>
        <v>2</v>
      </c>
      <c r="V437" s="90"/>
      <c r="W437" s="90">
        <f t="shared" si="88"/>
        <v>2</v>
      </c>
      <c r="X437" s="90"/>
      <c r="Y437" s="90">
        <f t="shared" si="88"/>
        <v>2</v>
      </c>
      <c r="Z437" s="90"/>
      <c r="AA437" s="90">
        <f t="shared" si="89"/>
        <v>2</v>
      </c>
      <c r="AB437" s="90"/>
      <c r="AC437" s="90">
        <f t="shared" si="89"/>
        <v>2</v>
      </c>
      <c r="AD437" s="90"/>
      <c r="AE437" s="90">
        <f t="shared" si="89"/>
        <v>2</v>
      </c>
      <c r="AF437" s="90"/>
      <c r="AG437" s="90">
        <f t="shared" si="89"/>
        <v>2</v>
      </c>
      <c r="AH437" s="90"/>
      <c r="AI437" s="90">
        <f t="shared" si="90"/>
        <v>2</v>
      </c>
      <c r="AJ437" s="90"/>
      <c r="AK437" s="90">
        <f t="shared" si="90"/>
        <v>2</v>
      </c>
    </row>
    <row r="438" spans="1:37" x14ac:dyDescent="0.2">
      <c r="A438" s="87" t="s">
        <v>815</v>
      </c>
      <c r="B438" s="90" t="s">
        <v>217</v>
      </c>
      <c r="C438" s="94" t="s">
        <v>632</v>
      </c>
      <c r="D438" s="90" t="s">
        <v>1024</v>
      </c>
      <c r="E438" s="94" t="s">
        <v>233</v>
      </c>
      <c r="F438" s="90" t="s">
        <v>1808</v>
      </c>
      <c r="G438" s="90" t="s">
        <v>2337</v>
      </c>
      <c r="H438" s="90" t="s">
        <v>357</v>
      </c>
      <c r="I438" s="86" t="s">
        <v>1586</v>
      </c>
      <c r="J438" s="90" t="s">
        <v>1741</v>
      </c>
      <c r="K438" s="83" t="s">
        <v>2612</v>
      </c>
      <c r="L438" s="82"/>
      <c r="M438" s="90">
        <v>6</v>
      </c>
      <c r="N438" s="90"/>
      <c r="O438" s="90">
        <f t="shared" si="87"/>
        <v>6</v>
      </c>
      <c r="P438" s="90"/>
      <c r="Q438" s="90">
        <f t="shared" si="87"/>
        <v>6</v>
      </c>
      <c r="R438" s="90"/>
      <c r="S438" s="90">
        <f t="shared" si="88"/>
        <v>6</v>
      </c>
      <c r="T438" s="90"/>
      <c r="U438" s="90">
        <f t="shared" si="88"/>
        <v>6</v>
      </c>
      <c r="V438" s="90"/>
      <c r="W438" s="90">
        <f t="shared" si="88"/>
        <v>6</v>
      </c>
      <c r="X438" s="90"/>
      <c r="Y438" s="90">
        <f t="shared" si="88"/>
        <v>6</v>
      </c>
      <c r="Z438" s="90"/>
      <c r="AA438" s="90">
        <f t="shared" si="89"/>
        <v>6</v>
      </c>
      <c r="AB438" s="90"/>
      <c r="AC438" s="90">
        <f t="shared" si="89"/>
        <v>6</v>
      </c>
      <c r="AD438" s="90"/>
      <c r="AE438" s="90">
        <f t="shared" si="89"/>
        <v>6</v>
      </c>
      <c r="AF438" s="90"/>
      <c r="AG438" s="90">
        <f t="shared" si="89"/>
        <v>6</v>
      </c>
      <c r="AH438" s="90"/>
      <c r="AI438" s="90">
        <f t="shared" si="90"/>
        <v>6</v>
      </c>
      <c r="AJ438" s="90"/>
      <c r="AK438" s="90">
        <f t="shared" si="90"/>
        <v>6</v>
      </c>
    </row>
    <row r="439" spans="1:37" x14ac:dyDescent="0.2">
      <c r="A439" s="87" t="s">
        <v>815</v>
      </c>
      <c r="B439" s="90" t="s">
        <v>217</v>
      </c>
      <c r="C439" s="94" t="s">
        <v>962</v>
      </c>
      <c r="D439" s="90" t="s">
        <v>1737</v>
      </c>
      <c r="E439" s="94" t="s">
        <v>590</v>
      </c>
      <c r="F439" s="90" t="s">
        <v>1158</v>
      </c>
      <c r="G439" s="90" t="s">
        <v>2886</v>
      </c>
      <c r="H439" s="90" t="s">
        <v>2435</v>
      </c>
      <c r="I439" s="86" t="s">
        <v>1586</v>
      </c>
      <c r="J439" s="90" t="s">
        <v>1741</v>
      </c>
      <c r="K439" s="83" t="s">
        <v>2612</v>
      </c>
      <c r="L439" s="82"/>
      <c r="M439" s="90">
        <v>2</v>
      </c>
      <c r="N439" s="90"/>
      <c r="O439" s="90">
        <f t="shared" si="87"/>
        <v>2</v>
      </c>
      <c r="P439" s="90"/>
      <c r="Q439" s="90">
        <f t="shared" si="87"/>
        <v>2</v>
      </c>
      <c r="R439" s="90"/>
      <c r="S439" s="90">
        <f t="shared" si="88"/>
        <v>2</v>
      </c>
      <c r="T439" s="90"/>
      <c r="U439" s="90">
        <f t="shared" si="88"/>
        <v>2</v>
      </c>
      <c r="V439" s="90"/>
      <c r="W439" s="90">
        <f t="shared" si="88"/>
        <v>2</v>
      </c>
      <c r="X439" s="90"/>
      <c r="Y439" s="90">
        <f t="shared" si="88"/>
        <v>2</v>
      </c>
      <c r="Z439" s="90">
        <v>-1</v>
      </c>
      <c r="AA439" s="90">
        <f t="shared" si="89"/>
        <v>1</v>
      </c>
      <c r="AB439" s="90"/>
      <c r="AC439" s="90">
        <f t="shared" si="89"/>
        <v>1</v>
      </c>
      <c r="AD439" s="90"/>
      <c r="AE439" s="90">
        <f t="shared" si="89"/>
        <v>1</v>
      </c>
      <c r="AF439" s="90"/>
      <c r="AG439" s="90">
        <f t="shared" si="89"/>
        <v>1</v>
      </c>
      <c r="AH439" s="90"/>
      <c r="AI439" s="90">
        <f t="shared" si="90"/>
        <v>1</v>
      </c>
      <c r="AJ439" s="90"/>
      <c r="AK439" s="90">
        <f t="shared" si="90"/>
        <v>1</v>
      </c>
    </row>
    <row r="440" spans="1:37" x14ac:dyDescent="0.2">
      <c r="A440" s="87" t="s">
        <v>815</v>
      </c>
      <c r="B440" s="90" t="s">
        <v>217</v>
      </c>
      <c r="C440" s="94" t="s">
        <v>965</v>
      </c>
      <c r="D440" s="90" t="s">
        <v>460</v>
      </c>
      <c r="E440" s="94" t="s">
        <v>233</v>
      </c>
      <c r="F440" s="90" t="s">
        <v>1808</v>
      </c>
      <c r="G440" s="90" t="s">
        <v>2887</v>
      </c>
      <c r="H440" s="90" t="s">
        <v>572</v>
      </c>
      <c r="I440" s="86" t="s">
        <v>1586</v>
      </c>
      <c r="J440" s="90" t="s">
        <v>1741</v>
      </c>
      <c r="K440" s="83" t="s">
        <v>2612</v>
      </c>
      <c r="L440" s="82"/>
      <c r="M440" s="90">
        <v>2</v>
      </c>
      <c r="N440" s="90"/>
      <c r="O440" s="90">
        <f t="shared" si="87"/>
        <v>2</v>
      </c>
      <c r="P440" s="90"/>
      <c r="Q440" s="90">
        <f t="shared" si="87"/>
        <v>2</v>
      </c>
      <c r="R440" s="90"/>
      <c r="S440" s="90">
        <f t="shared" si="88"/>
        <v>2</v>
      </c>
      <c r="T440" s="90"/>
      <c r="U440" s="90">
        <f t="shared" si="88"/>
        <v>2</v>
      </c>
      <c r="V440" s="90"/>
      <c r="W440" s="90">
        <f t="shared" si="88"/>
        <v>2</v>
      </c>
      <c r="X440" s="90"/>
      <c r="Y440" s="90">
        <f t="shared" si="88"/>
        <v>2</v>
      </c>
      <c r="Z440" s="90"/>
      <c r="AA440" s="90">
        <f t="shared" si="89"/>
        <v>2</v>
      </c>
      <c r="AB440" s="90"/>
      <c r="AC440" s="90">
        <f t="shared" si="89"/>
        <v>2</v>
      </c>
      <c r="AD440" s="90"/>
      <c r="AE440" s="90">
        <f t="shared" si="89"/>
        <v>2</v>
      </c>
      <c r="AF440" s="90"/>
      <c r="AG440" s="90">
        <f t="shared" si="89"/>
        <v>2</v>
      </c>
      <c r="AH440" s="90"/>
      <c r="AI440" s="90">
        <f t="shared" si="90"/>
        <v>2</v>
      </c>
      <c r="AJ440" s="90"/>
      <c r="AK440" s="90">
        <f t="shared" si="90"/>
        <v>2</v>
      </c>
    </row>
    <row r="441" spans="1:37" x14ac:dyDescent="0.2">
      <c r="A441" s="87" t="s">
        <v>815</v>
      </c>
      <c r="B441" s="90" t="s">
        <v>217</v>
      </c>
      <c r="C441" s="94" t="s">
        <v>965</v>
      </c>
      <c r="D441" s="90" t="s">
        <v>460</v>
      </c>
      <c r="E441" s="94" t="s">
        <v>590</v>
      </c>
      <c r="F441" s="90" t="s">
        <v>1158</v>
      </c>
      <c r="G441" s="90" t="s">
        <v>2797</v>
      </c>
      <c r="H441" s="90" t="s">
        <v>2357</v>
      </c>
      <c r="I441" s="86" t="s">
        <v>1586</v>
      </c>
      <c r="J441" s="90" t="s">
        <v>1741</v>
      </c>
      <c r="K441" s="83" t="s">
        <v>2612</v>
      </c>
      <c r="L441" s="82"/>
      <c r="M441" s="90">
        <v>1</v>
      </c>
      <c r="N441" s="90"/>
      <c r="O441" s="90">
        <f t="shared" si="87"/>
        <v>1</v>
      </c>
      <c r="P441" s="90"/>
      <c r="Q441" s="90">
        <f t="shared" si="87"/>
        <v>1</v>
      </c>
      <c r="R441" s="90"/>
      <c r="S441" s="90">
        <f t="shared" si="88"/>
        <v>1</v>
      </c>
      <c r="T441" s="90"/>
      <c r="U441" s="90">
        <f t="shared" si="88"/>
        <v>1</v>
      </c>
      <c r="V441" s="90"/>
      <c r="W441" s="90">
        <f t="shared" si="88"/>
        <v>1</v>
      </c>
      <c r="X441" s="90"/>
      <c r="Y441" s="90">
        <f t="shared" si="88"/>
        <v>1</v>
      </c>
      <c r="Z441" s="90"/>
      <c r="AA441" s="90">
        <f t="shared" si="89"/>
        <v>1</v>
      </c>
      <c r="AB441" s="90"/>
      <c r="AC441" s="90">
        <f t="shared" si="89"/>
        <v>1</v>
      </c>
      <c r="AD441" s="90"/>
      <c r="AE441" s="90">
        <f t="shared" si="89"/>
        <v>1</v>
      </c>
      <c r="AF441" s="90"/>
      <c r="AG441" s="90">
        <f t="shared" si="89"/>
        <v>1</v>
      </c>
      <c r="AH441" s="90"/>
      <c r="AI441" s="90">
        <f t="shared" si="90"/>
        <v>1</v>
      </c>
      <c r="AJ441" s="90"/>
      <c r="AK441" s="90">
        <f t="shared" si="90"/>
        <v>1</v>
      </c>
    </row>
    <row r="442" spans="1:37" x14ac:dyDescent="0.2">
      <c r="A442" s="87" t="s">
        <v>815</v>
      </c>
      <c r="B442" s="90" t="s">
        <v>217</v>
      </c>
      <c r="C442" s="94" t="s">
        <v>279</v>
      </c>
      <c r="D442" s="90" t="s">
        <v>1543</v>
      </c>
      <c r="E442" s="94" t="s">
        <v>224</v>
      </c>
      <c r="F442" s="90" t="s">
        <v>1620</v>
      </c>
      <c r="G442" s="90" t="s">
        <v>2888</v>
      </c>
      <c r="H442" s="90" t="s">
        <v>1945</v>
      </c>
      <c r="I442" s="86" t="s">
        <v>1586</v>
      </c>
      <c r="J442" s="90" t="s">
        <v>1741</v>
      </c>
      <c r="K442" s="83" t="s">
        <v>2612</v>
      </c>
      <c r="L442" s="82"/>
      <c r="M442" s="90">
        <v>0</v>
      </c>
      <c r="N442" s="90"/>
      <c r="O442" s="90">
        <f t="shared" si="87"/>
        <v>0</v>
      </c>
      <c r="P442" s="90"/>
      <c r="Q442" s="90">
        <f t="shared" si="87"/>
        <v>0</v>
      </c>
      <c r="R442" s="90"/>
      <c r="S442" s="90">
        <f t="shared" si="88"/>
        <v>0</v>
      </c>
      <c r="T442" s="90"/>
      <c r="U442" s="90">
        <f t="shared" si="88"/>
        <v>0</v>
      </c>
      <c r="V442" s="90"/>
      <c r="W442" s="90">
        <f t="shared" si="88"/>
        <v>0</v>
      </c>
      <c r="X442" s="90"/>
      <c r="Y442" s="90">
        <f t="shared" si="88"/>
        <v>0</v>
      </c>
      <c r="Z442" s="90"/>
      <c r="AA442" s="90">
        <f t="shared" si="89"/>
        <v>0</v>
      </c>
      <c r="AB442" s="90"/>
      <c r="AC442" s="90">
        <f t="shared" si="89"/>
        <v>0</v>
      </c>
      <c r="AD442" s="90"/>
      <c r="AE442" s="90">
        <f t="shared" si="89"/>
        <v>0</v>
      </c>
      <c r="AF442" s="90"/>
      <c r="AG442" s="90">
        <f t="shared" si="89"/>
        <v>0</v>
      </c>
      <c r="AH442" s="90"/>
      <c r="AI442" s="90">
        <f t="shared" si="90"/>
        <v>0</v>
      </c>
      <c r="AJ442" s="90"/>
      <c r="AK442" s="90">
        <f t="shared" si="90"/>
        <v>0</v>
      </c>
    </row>
    <row r="443" spans="1:37" x14ac:dyDescent="0.2">
      <c r="A443" s="87" t="s">
        <v>815</v>
      </c>
      <c r="B443" s="90" t="s">
        <v>217</v>
      </c>
      <c r="C443" s="94" t="s">
        <v>967</v>
      </c>
      <c r="D443" s="90" t="s">
        <v>31</v>
      </c>
      <c r="E443" s="94" t="s">
        <v>233</v>
      </c>
      <c r="F443" s="90" t="s">
        <v>1808</v>
      </c>
      <c r="G443" s="90" t="s">
        <v>1281</v>
      </c>
      <c r="H443" s="90" t="s">
        <v>2437</v>
      </c>
      <c r="I443" s="86" t="s">
        <v>1586</v>
      </c>
      <c r="J443" s="90" t="s">
        <v>1741</v>
      </c>
      <c r="K443" s="83" t="s">
        <v>2612</v>
      </c>
      <c r="L443" s="82"/>
      <c r="M443" s="90">
        <v>1</v>
      </c>
      <c r="N443" s="90"/>
      <c r="O443" s="90">
        <f t="shared" si="87"/>
        <v>1</v>
      </c>
      <c r="P443" s="90"/>
      <c r="Q443" s="90">
        <f t="shared" si="87"/>
        <v>1</v>
      </c>
      <c r="R443" s="90"/>
      <c r="S443" s="90">
        <f t="shared" si="88"/>
        <v>1</v>
      </c>
      <c r="T443" s="90"/>
      <c r="U443" s="90">
        <f t="shared" si="88"/>
        <v>1</v>
      </c>
      <c r="V443" s="90"/>
      <c r="W443" s="90">
        <f t="shared" si="88"/>
        <v>1</v>
      </c>
      <c r="X443" s="90"/>
      <c r="Y443" s="90">
        <f t="shared" si="88"/>
        <v>1</v>
      </c>
      <c r="Z443" s="90"/>
      <c r="AA443" s="90">
        <f t="shared" si="89"/>
        <v>1</v>
      </c>
      <c r="AB443" s="90"/>
      <c r="AC443" s="90">
        <f t="shared" si="89"/>
        <v>1</v>
      </c>
      <c r="AD443" s="90"/>
      <c r="AE443" s="90">
        <f t="shared" si="89"/>
        <v>1</v>
      </c>
      <c r="AF443" s="90"/>
      <c r="AG443" s="90">
        <f t="shared" si="89"/>
        <v>1</v>
      </c>
      <c r="AH443" s="90"/>
      <c r="AI443" s="90">
        <f t="shared" si="90"/>
        <v>1</v>
      </c>
      <c r="AJ443" s="90"/>
      <c r="AK443" s="90">
        <f t="shared" si="90"/>
        <v>1</v>
      </c>
    </row>
    <row r="444" spans="1:37" x14ac:dyDescent="0.2">
      <c r="A444" s="87" t="s">
        <v>815</v>
      </c>
      <c r="B444" s="90" t="s">
        <v>217</v>
      </c>
      <c r="C444" s="94" t="s">
        <v>782</v>
      </c>
      <c r="D444" s="90" t="s">
        <v>2088</v>
      </c>
      <c r="E444" s="94" t="s">
        <v>233</v>
      </c>
      <c r="F444" s="90" t="s">
        <v>1808</v>
      </c>
      <c r="G444" s="90" t="s">
        <v>2889</v>
      </c>
      <c r="H444" s="90" t="s">
        <v>2439</v>
      </c>
      <c r="I444" s="86" t="s">
        <v>1586</v>
      </c>
      <c r="J444" s="90" t="s">
        <v>1741</v>
      </c>
      <c r="K444" s="83" t="s">
        <v>2612</v>
      </c>
      <c r="L444" s="82"/>
      <c r="M444" s="90">
        <v>2</v>
      </c>
      <c r="N444" s="90"/>
      <c r="O444" s="90">
        <f t="shared" si="87"/>
        <v>2</v>
      </c>
      <c r="P444" s="90"/>
      <c r="Q444" s="90">
        <f t="shared" si="87"/>
        <v>2</v>
      </c>
      <c r="R444" s="90"/>
      <c r="S444" s="90">
        <f t="shared" si="88"/>
        <v>2</v>
      </c>
      <c r="T444" s="90"/>
      <c r="U444" s="90">
        <f t="shared" si="88"/>
        <v>2</v>
      </c>
      <c r="V444" s="90"/>
      <c r="W444" s="90">
        <f t="shared" si="88"/>
        <v>2</v>
      </c>
      <c r="X444" s="90"/>
      <c r="Y444" s="90">
        <f t="shared" si="88"/>
        <v>2</v>
      </c>
      <c r="Z444" s="90"/>
      <c r="AA444" s="90">
        <f t="shared" si="89"/>
        <v>2</v>
      </c>
      <c r="AB444" s="90"/>
      <c r="AC444" s="90">
        <f t="shared" si="89"/>
        <v>2</v>
      </c>
      <c r="AD444" s="90"/>
      <c r="AE444" s="90">
        <f t="shared" si="89"/>
        <v>2</v>
      </c>
      <c r="AF444" s="90"/>
      <c r="AG444" s="90">
        <f t="shared" si="89"/>
        <v>2</v>
      </c>
      <c r="AH444" s="90"/>
      <c r="AI444" s="90">
        <f t="shared" si="90"/>
        <v>2</v>
      </c>
      <c r="AJ444" s="90"/>
      <c r="AK444" s="90">
        <f t="shared" si="90"/>
        <v>2</v>
      </c>
    </row>
    <row r="445" spans="1:37" x14ac:dyDescent="0.2">
      <c r="A445" s="87" t="s">
        <v>815</v>
      </c>
      <c r="B445" s="90" t="s">
        <v>217</v>
      </c>
      <c r="C445" s="94" t="s">
        <v>782</v>
      </c>
      <c r="D445" s="90" t="s">
        <v>2088</v>
      </c>
      <c r="E445" s="94" t="s">
        <v>590</v>
      </c>
      <c r="F445" s="90" t="s">
        <v>1158</v>
      </c>
      <c r="G445" s="90" t="s">
        <v>888</v>
      </c>
      <c r="H445" s="90" t="s">
        <v>2440</v>
      </c>
      <c r="I445" s="86" t="s">
        <v>1586</v>
      </c>
      <c r="J445" s="90" t="s">
        <v>1741</v>
      </c>
      <c r="K445" s="83" t="s">
        <v>2612</v>
      </c>
      <c r="L445" s="82"/>
      <c r="M445" s="90">
        <v>1</v>
      </c>
      <c r="N445" s="90"/>
      <c r="O445" s="90">
        <f t="shared" si="87"/>
        <v>1</v>
      </c>
      <c r="P445" s="90"/>
      <c r="Q445" s="90">
        <f t="shared" si="87"/>
        <v>1</v>
      </c>
      <c r="R445" s="90"/>
      <c r="S445" s="90">
        <f t="shared" si="88"/>
        <v>1</v>
      </c>
      <c r="T445" s="90"/>
      <c r="U445" s="90">
        <f t="shared" si="88"/>
        <v>1</v>
      </c>
      <c r="V445" s="90"/>
      <c r="W445" s="90">
        <f t="shared" si="88"/>
        <v>1</v>
      </c>
      <c r="X445" s="90"/>
      <c r="Y445" s="90">
        <f t="shared" si="88"/>
        <v>1</v>
      </c>
      <c r="Z445" s="90"/>
      <c r="AA445" s="90">
        <f t="shared" si="89"/>
        <v>1</v>
      </c>
      <c r="AB445" s="90"/>
      <c r="AC445" s="90">
        <f t="shared" si="89"/>
        <v>1</v>
      </c>
      <c r="AD445" s="90"/>
      <c r="AE445" s="90">
        <f t="shared" si="89"/>
        <v>1</v>
      </c>
      <c r="AF445" s="90"/>
      <c r="AG445" s="90">
        <f t="shared" si="89"/>
        <v>1</v>
      </c>
      <c r="AH445" s="90"/>
      <c r="AI445" s="90">
        <f t="shared" si="90"/>
        <v>1</v>
      </c>
      <c r="AJ445" s="90"/>
      <c r="AK445" s="90">
        <f t="shared" si="90"/>
        <v>1</v>
      </c>
    </row>
    <row r="446" spans="1:37" x14ac:dyDescent="0.2">
      <c r="A446" s="87" t="s">
        <v>815</v>
      </c>
      <c r="B446" s="90" t="s">
        <v>217</v>
      </c>
      <c r="C446" s="94" t="s">
        <v>612</v>
      </c>
      <c r="D446" s="90" t="s">
        <v>126</v>
      </c>
      <c r="E446" s="94" t="s">
        <v>590</v>
      </c>
      <c r="F446" s="90" t="s">
        <v>1158</v>
      </c>
      <c r="G446" s="90" t="s">
        <v>1100</v>
      </c>
      <c r="H446" s="90" t="s">
        <v>2441</v>
      </c>
      <c r="I446" s="86" t="s">
        <v>1586</v>
      </c>
      <c r="J446" s="90" t="s">
        <v>1741</v>
      </c>
      <c r="K446" s="83" t="s">
        <v>2612</v>
      </c>
      <c r="L446" s="82"/>
      <c r="M446" s="90">
        <v>3</v>
      </c>
      <c r="N446" s="90"/>
      <c r="O446" s="90">
        <f t="shared" si="87"/>
        <v>3</v>
      </c>
      <c r="P446" s="90"/>
      <c r="Q446" s="90">
        <f t="shared" si="87"/>
        <v>3</v>
      </c>
      <c r="R446" s="90"/>
      <c r="S446" s="90">
        <f t="shared" si="88"/>
        <v>3</v>
      </c>
      <c r="T446" s="90"/>
      <c r="U446" s="90">
        <f t="shared" si="88"/>
        <v>3</v>
      </c>
      <c r="V446" s="90"/>
      <c r="W446" s="90">
        <f t="shared" si="88"/>
        <v>3</v>
      </c>
      <c r="X446" s="90"/>
      <c r="Y446" s="90">
        <f t="shared" si="88"/>
        <v>3</v>
      </c>
      <c r="Z446" s="90"/>
      <c r="AA446" s="90">
        <f t="shared" si="89"/>
        <v>3</v>
      </c>
      <c r="AB446" s="90"/>
      <c r="AC446" s="90">
        <f t="shared" si="89"/>
        <v>3</v>
      </c>
      <c r="AD446" s="90"/>
      <c r="AE446" s="90">
        <f t="shared" si="89"/>
        <v>3</v>
      </c>
      <c r="AF446" s="90"/>
      <c r="AG446" s="90">
        <f t="shared" si="89"/>
        <v>3</v>
      </c>
      <c r="AH446" s="90"/>
      <c r="AI446" s="90">
        <f t="shared" si="90"/>
        <v>3</v>
      </c>
      <c r="AJ446" s="90"/>
      <c r="AK446" s="90">
        <f t="shared" si="90"/>
        <v>3</v>
      </c>
    </row>
    <row r="447" spans="1:37" x14ac:dyDescent="0.2">
      <c r="A447" s="87" t="s">
        <v>815</v>
      </c>
      <c r="B447" s="90" t="s">
        <v>217</v>
      </c>
      <c r="C447" s="94" t="s">
        <v>974</v>
      </c>
      <c r="D447" s="90" t="s">
        <v>2032</v>
      </c>
      <c r="E447" s="94" t="s">
        <v>590</v>
      </c>
      <c r="F447" s="90" t="s">
        <v>1158</v>
      </c>
      <c r="G447" s="90" t="s">
        <v>2890</v>
      </c>
      <c r="H447" s="90" t="s">
        <v>2442</v>
      </c>
      <c r="I447" s="86" t="s">
        <v>1586</v>
      </c>
      <c r="J447" s="90" t="s">
        <v>1741</v>
      </c>
      <c r="K447" s="83" t="s">
        <v>2612</v>
      </c>
      <c r="L447" s="82"/>
      <c r="M447" s="90">
        <v>1</v>
      </c>
      <c r="N447" s="90"/>
      <c r="O447" s="90">
        <f t="shared" si="87"/>
        <v>1</v>
      </c>
      <c r="P447" s="90"/>
      <c r="Q447" s="90">
        <f t="shared" si="87"/>
        <v>1</v>
      </c>
      <c r="R447" s="90"/>
      <c r="S447" s="90">
        <f t="shared" si="88"/>
        <v>1</v>
      </c>
      <c r="T447" s="90"/>
      <c r="U447" s="90">
        <f t="shared" si="88"/>
        <v>1</v>
      </c>
      <c r="V447" s="90"/>
      <c r="W447" s="90">
        <f t="shared" si="88"/>
        <v>1</v>
      </c>
      <c r="X447" s="90"/>
      <c r="Y447" s="90">
        <f t="shared" si="88"/>
        <v>1</v>
      </c>
      <c r="Z447" s="90"/>
      <c r="AA447" s="90">
        <f t="shared" si="89"/>
        <v>1</v>
      </c>
      <c r="AB447" s="90"/>
      <c r="AC447" s="90">
        <f t="shared" si="89"/>
        <v>1</v>
      </c>
      <c r="AD447" s="90"/>
      <c r="AE447" s="90">
        <f t="shared" si="89"/>
        <v>1</v>
      </c>
      <c r="AF447" s="90"/>
      <c r="AG447" s="90">
        <f t="shared" si="89"/>
        <v>1</v>
      </c>
      <c r="AH447" s="90"/>
      <c r="AI447" s="90">
        <f t="shared" si="90"/>
        <v>1</v>
      </c>
      <c r="AJ447" s="90"/>
      <c r="AK447" s="90">
        <f t="shared" si="90"/>
        <v>1</v>
      </c>
    </row>
    <row r="448" spans="1:37" x14ac:dyDescent="0.2">
      <c r="A448" s="87" t="s">
        <v>3154</v>
      </c>
      <c r="B448" s="90" t="s">
        <v>217</v>
      </c>
      <c r="C448" s="87" t="s">
        <v>3152</v>
      </c>
      <c r="D448" s="100" t="s">
        <v>3153</v>
      </c>
      <c r="E448" s="94" t="s">
        <v>590</v>
      </c>
      <c r="F448" s="90" t="s">
        <v>1158</v>
      </c>
      <c r="G448" s="103" t="s">
        <v>3155</v>
      </c>
      <c r="H448" s="90" t="s">
        <v>3156</v>
      </c>
      <c r="I448" s="86" t="s">
        <v>1586</v>
      </c>
      <c r="J448" s="90" t="s">
        <v>1741</v>
      </c>
      <c r="K448" s="83" t="s">
        <v>2612</v>
      </c>
      <c r="L448" s="82"/>
      <c r="M448" s="90">
        <v>1</v>
      </c>
      <c r="N448" s="90"/>
      <c r="O448" s="90">
        <f t="shared" si="87"/>
        <v>1</v>
      </c>
      <c r="P448" s="90"/>
      <c r="Q448" s="90">
        <f t="shared" si="87"/>
        <v>1</v>
      </c>
      <c r="R448" s="90"/>
      <c r="S448" s="90">
        <f t="shared" si="88"/>
        <v>1</v>
      </c>
      <c r="T448" s="90"/>
      <c r="U448" s="90">
        <f t="shared" si="88"/>
        <v>1</v>
      </c>
      <c r="V448" s="90"/>
      <c r="W448" s="90">
        <f t="shared" si="88"/>
        <v>1</v>
      </c>
      <c r="X448" s="90"/>
      <c r="Y448" s="90">
        <f t="shared" si="88"/>
        <v>1</v>
      </c>
      <c r="Z448" s="90"/>
      <c r="AA448" s="90">
        <f t="shared" si="89"/>
        <v>1</v>
      </c>
      <c r="AB448" s="90"/>
      <c r="AC448" s="90">
        <f t="shared" si="89"/>
        <v>1</v>
      </c>
      <c r="AD448" s="90"/>
      <c r="AE448" s="90">
        <f t="shared" si="89"/>
        <v>1</v>
      </c>
      <c r="AF448" s="90"/>
      <c r="AG448" s="90">
        <f t="shared" si="89"/>
        <v>1</v>
      </c>
      <c r="AH448" s="90"/>
      <c r="AI448" s="90">
        <f t="shared" si="90"/>
        <v>1</v>
      </c>
      <c r="AJ448" s="90"/>
      <c r="AK448" s="90">
        <f t="shared" si="90"/>
        <v>1</v>
      </c>
    </row>
    <row r="449" spans="1:37" x14ac:dyDescent="0.2">
      <c r="A449" s="87" t="s">
        <v>815</v>
      </c>
      <c r="B449" s="90" t="s">
        <v>217</v>
      </c>
      <c r="C449" s="94" t="s">
        <v>977</v>
      </c>
      <c r="D449" s="90" t="s">
        <v>1340</v>
      </c>
      <c r="E449" s="94" t="s">
        <v>583</v>
      </c>
      <c r="F449" s="90" t="s">
        <v>2255</v>
      </c>
      <c r="G449" s="90" t="s">
        <v>2891</v>
      </c>
      <c r="H449" s="90" t="s">
        <v>2443</v>
      </c>
      <c r="I449" s="86" t="s">
        <v>1586</v>
      </c>
      <c r="J449" s="90" t="s">
        <v>1741</v>
      </c>
      <c r="K449" s="83" t="s">
        <v>2612</v>
      </c>
      <c r="L449" s="82"/>
      <c r="M449" s="90">
        <v>6</v>
      </c>
      <c r="N449" s="90"/>
      <c r="O449" s="90">
        <f t="shared" si="87"/>
        <v>6</v>
      </c>
      <c r="P449" s="90"/>
      <c r="Q449" s="90">
        <f t="shared" si="87"/>
        <v>6</v>
      </c>
      <c r="R449" s="90"/>
      <c r="S449" s="90">
        <f t="shared" si="88"/>
        <v>6</v>
      </c>
      <c r="T449" s="90"/>
      <c r="U449" s="90">
        <f t="shared" si="88"/>
        <v>6</v>
      </c>
      <c r="V449" s="90"/>
      <c r="W449" s="90">
        <f t="shared" si="88"/>
        <v>6</v>
      </c>
      <c r="X449" s="90"/>
      <c r="Y449" s="90">
        <f t="shared" si="88"/>
        <v>6</v>
      </c>
      <c r="Z449" s="90"/>
      <c r="AA449" s="90">
        <f t="shared" si="89"/>
        <v>6</v>
      </c>
      <c r="AB449" s="90"/>
      <c r="AC449" s="90">
        <f t="shared" si="89"/>
        <v>6</v>
      </c>
      <c r="AD449" s="90"/>
      <c r="AE449" s="90">
        <f t="shared" si="89"/>
        <v>6</v>
      </c>
      <c r="AF449" s="90"/>
      <c r="AG449" s="90">
        <f t="shared" si="89"/>
        <v>6</v>
      </c>
      <c r="AH449" s="90"/>
      <c r="AI449" s="90">
        <f t="shared" si="90"/>
        <v>6</v>
      </c>
      <c r="AJ449" s="90"/>
      <c r="AK449" s="90">
        <f t="shared" si="90"/>
        <v>6</v>
      </c>
    </row>
    <row r="450" spans="1:37" x14ac:dyDescent="0.2">
      <c r="A450" s="87" t="s">
        <v>815</v>
      </c>
      <c r="B450" s="90" t="s">
        <v>217</v>
      </c>
      <c r="C450" s="94" t="s">
        <v>981</v>
      </c>
      <c r="D450" s="90" t="s">
        <v>122</v>
      </c>
      <c r="E450" s="94" t="s">
        <v>583</v>
      </c>
      <c r="F450" s="90" t="s">
        <v>2255</v>
      </c>
      <c r="G450" s="90" t="s">
        <v>2448</v>
      </c>
      <c r="H450" s="90" t="s">
        <v>2444</v>
      </c>
      <c r="I450" s="86" t="s">
        <v>1586</v>
      </c>
      <c r="J450" s="90" t="s">
        <v>1741</v>
      </c>
      <c r="K450" s="83" t="s">
        <v>2612</v>
      </c>
      <c r="L450" s="82"/>
      <c r="M450" s="90">
        <v>2</v>
      </c>
      <c r="N450" s="90"/>
      <c r="O450" s="90">
        <f t="shared" si="87"/>
        <v>2</v>
      </c>
      <c r="P450" s="90"/>
      <c r="Q450" s="90">
        <f t="shared" si="87"/>
        <v>2</v>
      </c>
      <c r="R450" s="90"/>
      <c r="S450" s="90">
        <f t="shared" si="88"/>
        <v>2</v>
      </c>
      <c r="T450" s="90"/>
      <c r="U450" s="90">
        <f t="shared" si="88"/>
        <v>2</v>
      </c>
      <c r="V450" s="90"/>
      <c r="W450" s="90">
        <f t="shared" si="88"/>
        <v>2</v>
      </c>
      <c r="X450" s="90"/>
      <c r="Y450" s="90">
        <f t="shared" si="88"/>
        <v>2</v>
      </c>
      <c r="Z450" s="90"/>
      <c r="AA450" s="90">
        <f t="shared" si="89"/>
        <v>2</v>
      </c>
      <c r="AB450" s="90"/>
      <c r="AC450" s="90">
        <f t="shared" si="89"/>
        <v>2</v>
      </c>
      <c r="AD450" s="90"/>
      <c r="AE450" s="90">
        <f t="shared" si="89"/>
        <v>2</v>
      </c>
      <c r="AF450" s="90"/>
      <c r="AG450" s="90">
        <f t="shared" si="89"/>
        <v>2</v>
      </c>
      <c r="AH450" s="90"/>
      <c r="AI450" s="90">
        <f t="shared" si="90"/>
        <v>2</v>
      </c>
      <c r="AJ450" s="90"/>
      <c r="AK450" s="90">
        <f t="shared" si="90"/>
        <v>2</v>
      </c>
    </row>
    <row r="451" spans="1:37" x14ac:dyDescent="0.2">
      <c r="A451" s="87" t="s">
        <v>815</v>
      </c>
      <c r="B451" s="90" t="s">
        <v>217</v>
      </c>
      <c r="C451" s="94" t="s">
        <v>986</v>
      </c>
      <c r="D451" s="90" t="s">
        <v>2089</v>
      </c>
      <c r="E451" s="94" t="s">
        <v>583</v>
      </c>
      <c r="F451" s="90" t="s">
        <v>2255</v>
      </c>
      <c r="G451" s="90" t="s">
        <v>2892</v>
      </c>
      <c r="H451" s="90" t="s">
        <v>2445</v>
      </c>
      <c r="I451" s="86" t="s">
        <v>1586</v>
      </c>
      <c r="J451" s="90" t="s">
        <v>1741</v>
      </c>
      <c r="K451" s="83" t="s">
        <v>2612</v>
      </c>
      <c r="L451" s="82"/>
      <c r="M451" s="90">
        <v>4</v>
      </c>
      <c r="N451" s="90"/>
      <c r="O451" s="90">
        <f t="shared" si="87"/>
        <v>4</v>
      </c>
      <c r="P451" s="90"/>
      <c r="Q451" s="90">
        <f t="shared" si="87"/>
        <v>4</v>
      </c>
      <c r="R451" s="90"/>
      <c r="S451" s="90">
        <f t="shared" si="88"/>
        <v>4</v>
      </c>
      <c r="T451" s="90"/>
      <c r="U451" s="90">
        <f t="shared" si="88"/>
        <v>4</v>
      </c>
      <c r="V451" s="90"/>
      <c r="W451" s="90">
        <f t="shared" si="88"/>
        <v>4</v>
      </c>
      <c r="X451" s="90"/>
      <c r="Y451" s="90">
        <f t="shared" si="88"/>
        <v>4</v>
      </c>
      <c r="Z451" s="90"/>
      <c r="AA451" s="90">
        <f t="shared" si="89"/>
        <v>4</v>
      </c>
      <c r="AB451" s="90"/>
      <c r="AC451" s="90">
        <f t="shared" si="89"/>
        <v>4</v>
      </c>
      <c r="AD451" s="90"/>
      <c r="AE451" s="90">
        <f t="shared" si="89"/>
        <v>4</v>
      </c>
      <c r="AF451" s="90"/>
      <c r="AG451" s="90">
        <f t="shared" si="89"/>
        <v>4</v>
      </c>
      <c r="AH451" s="90"/>
      <c r="AI451" s="90">
        <f t="shared" si="90"/>
        <v>4</v>
      </c>
      <c r="AJ451" s="90"/>
      <c r="AK451" s="90">
        <f t="shared" si="90"/>
        <v>4</v>
      </c>
    </row>
    <row r="452" spans="1:37" x14ac:dyDescent="0.2">
      <c r="A452" s="87" t="s">
        <v>815</v>
      </c>
      <c r="B452" s="90" t="s">
        <v>217</v>
      </c>
      <c r="C452" s="94" t="s">
        <v>989</v>
      </c>
      <c r="D452" s="90" t="s">
        <v>2090</v>
      </c>
      <c r="E452" s="94" t="s">
        <v>583</v>
      </c>
      <c r="F452" s="90" t="s">
        <v>2255</v>
      </c>
      <c r="G452" s="90" t="s">
        <v>2451</v>
      </c>
      <c r="H452" s="90" t="s">
        <v>2092</v>
      </c>
      <c r="I452" s="86" t="s">
        <v>1586</v>
      </c>
      <c r="J452" s="90" t="s">
        <v>1741</v>
      </c>
      <c r="K452" s="83" t="s">
        <v>2612</v>
      </c>
      <c r="L452" s="82"/>
      <c r="M452" s="90">
        <v>1</v>
      </c>
      <c r="N452" s="90"/>
      <c r="O452" s="90">
        <f t="shared" si="87"/>
        <v>1</v>
      </c>
      <c r="P452" s="90"/>
      <c r="Q452" s="90">
        <f t="shared" si="87"/>
        <v>1</v>
      </c>
      <c r="R452" s="90"/>
      <c r="S452" s="90">
        <f t="shared" si="88"/>
        <v>1</v>
      </c>
      <c r="T452" s="90"/>
      <c r="U452" s="90">
        <f t="shared" si="88"/>
        <v>1</v>
      </c>
      <c r="V452" s="90"/>
      <c r="W452" s="90">
        <f t="shared" si="88"/>
        <v>1</v>
      </c>
      <c r="X452" s="90"/>
      <c r="Y452" s="90">
        <f t="shared" si="88"/>
        <v>1</v>
      </c>
      <c r="Z452" s="90"/>
      <c r="AA452" s="90">
        <f t="shared" si="89"/>
        <v>1</v>
      </c>
      <c r="AB452" s="90"/>
      <c r="AC452" s="90">
        <f t="shared" si="89"/>
        <v>1</v>
      </c>
      <c r="AD452" s="90"/>
      <c r="AE452" s="90">
        <f t="shared" si="89"/>
        <v>1</v>
      </c>
      <c r="AF452" s="90"/>
      <c r="AG452" s="90">
        <f t="shared" si="89"/>
        <v>1</v>
      </c>
      <c r="AH452" s="90"/>
      <c r="AI452" s="90">
        <f t="shared" si="90"/>
        <v>1</v>
      </c>
      <c r="AJ452" s="90"/>
      <c r="AK452" s="90">
        <f t="shared" si="90"/>
        <v>1</v>
      </c>
    </row>
    <row r="453" spans="1:37" x14ac:dyDescent="0.2">
      <c r="A453" s="87" t="s">
        <v>815</v>
      </c>
      <c r="B453" s="90" t="s">
        <v>217</v>
      </c>
      <c r="C453" s="94" t="s">
        <v>336</v>
      </c>
      <c r="D453" s="90" t="s">
        <v>1062</v>
      </c>
      <c r="E453" s="94" t="s">
        <v>583</v>
      </c>
      <c r="F453" s="90" t="s">
        <v>2255</v>
      </c>
      <c r="G453" s="90" t="s">
        <v>2893</v>
      </c>
      <c r="H453" s="90" t="s">
        <v>866</v>
      </c>
      <c r="I453" s="86" t="s">
        <v>1586</v>
      </c>
      <c r="J453" s="90" t="s">
        <v>1741</v>
      </c>
      <c r="K453" s="83" t="s">
        <v>2612</v>
      </c>
      <c r="L453" s="82"/>
      <c r="M453" s="90">
        <v>2</v>
      </c>
      <c r="N453" s="90"/>
      <c r="O453" s="90">
        <f t="shared" si="87"/>
        <v>2</v>
      </c>
      <c r="P453" s="90"/>
      <c r="Q453" s="90">
        <f t="shared" si="87"/>
        <v>2</v>
      </c>
      <c r="R453" s="90"/>
      <c r="S453" s="90">
        <f t="shared" si="88"/>
        <v>2</v>
      </c>
      <c r="T453" s="90"/>
      <c r="U453" s="90">
        <f t="shared" si="88"/>
        <v>2</v>
      </c>
      <c r="V453" s="90"/>
      <c r="W453" s="90">
        <f t="shared" si="88"/>
        <v>2</v>
      </c>
      <c r="X453" s="90"/>
      <c r="Y453" s="90">
        <f t="shared" si="88"/>
        <v>2</v>
      </c>
      <c r="Z453" s="90"/>
      <c r="AA453" s="90">
        <f t="shared" si="89"/>
        <v>2</v>
      </c>
      <c r="AB453" s="90"/>
      <c r="AC453" s="90">
        <f t="shared" si="89"/>
        <v>2</v>
      </c>
      <c r="AD453" s="90"/>
      <c r="AE453" s="90">
        <f t="shared" si="89"/>
        <v>2</v>
      </c>
      <c r="AF453" s="90"/>
      <c r="AG453" s="90">
        <f t="shared" si="89"/>
        <v>2</v>
      </c>
      <c r="AH453" s="90"/>
      <c r="AI453" s="90">
        <f t="shared" si="90"/>
        <v>2</v>
      </c>
      <c r="AJ453" s="90"/>
      <c r="AK453" s="90">
        <f t="shared" si="90"/>
        <v>2</v>
      </c>
    </row>
    <row r="454" spans="1:37" x14ac:dyDescent="0.2">
      <c r="A454" s="87" t="s">
        <v>815</v>
      </c>
      <c r="B454" s="90" t="s">
        <v>217</v>
      </c>
      <c r="C454" s="94" t="s">
        <v>990</v>
      </c>
      <c r="D454" s="90" t="s">
        <v>2020</v>
      </c>
      <c r="E454" s="94" t="s">
        <v>583</v>
      </c>
      <c r="F454" s="90" t="s">
        <v>2255</v>
      </c>
      <c r="G454" s="90" t="s">
        <v>2012</v>
      </c>
      <c r="H454" s="90" t="s">
        <v>2224</v>
      </c>
      <c r="I454" s="86" t="s">
        <v>1586</v>
      </c>
      <c r="J454" s="90" t="s">
        <v>1741</v>
      </c>
      <c r="K454" s="83" t="s">
        <v>2612</v>
      </c>
      <c r="L454" s="82"/>
      <c r="M454" s="90">
        <v>5</v>
      </c>
      <c r="N454" s="90"/>
      <c r="O454" s="90">
        <f t="shared" si="87"/>
        <v>5</v>
      </c>
      <c r="P454" s="90"/>
      <c r="Q454" s="90">
        <f t="shared" si="87"/>
        <v>5</v>
      </c>
      <c r="R454" s="90"/>
      <c r="S454" s="90">
        <f t="shared" si="88"/>
        <v>5</v>
      </c>
      <c r="T454" s="90"/>
      <c r="U454" s="90">
        <f t="shared" si="88"/>
        <v>5</v>
      </c>
      <c r="V454" s="90"/>
      <c r="W454" s="90">
        <f t="shared" si="88"/>
        <v>5</v>
      </c>
      <c r="X454" s="90"/>
      <c r="Y454" s="90">
        <f t="shared" si="88"/>
        <v>5</v>
      </c>
      <c r="Z454" s="90"/>
      <c r="AA454" s="90">
        <f t="shared" si="89"/>
        <v>5</v>
      </c>
      <c r="AB454" s="90"/>
      <c r="AC454" s="90">
        <f t="shared" si="89"/>
        <v>5</v>
      </c>
      <c r="AD454" s="90"/>
      <c r="AE454" s="90">
        <f t="shared" si="89"/>
        <v>5</v>
      </c>
      <c r="AF454" s="90"/>
      <c r="AG454" s="90">
        <f t="shared" si="89"/>
        <v>5</v>
      </c>
      <c r="AH454" s="90"/>
      <c r="AI454" s="90">
        <f t="shared" si="90"/>
        <v>5</v>
      </c>
      <c r="AJ454" s="90"/>
      <c r="AK454" s="90">
        <f t="shared" si="90"/>
        <v>5</v>
      </c>
    </row>
    <row r="455" spans="1:37" x14ac:dyDescent="0.2">
      <c r="A455" s="87" t="s">
        <v>815</v>
      </c>
      <c r="B455" s="90" t="s">
        <v>217</v>
      </c>
      <c r="C455" s="94" t="s">
        <v>991</v>
      </c>
      <c r="D455" s="90" t="s">
        <v>482</v>
      </c>
      <c r="E455" s="94" t="s">
        <v>583</v>
      </c>
      <c r="F455" s="90" t="s">
        <v>2255</v>
      </c>
      <c r="G455" s="90" t="s">
        <v>1126</v>
      </c>
      <c r="H455" s="90" t="s">
        <v>2311</v>
      </c>
      <c r="I455" s="86" t="s">
        <v>1586</v>
      </c>
      <c r="J455" s="90" t="s">
        <v>1741</v>
      </c>
      <c r="K455" s="83" t="s">
        <v>2612</v>
      </c>
      <c r="L455" s="82"/>
      <c r="M455" s="90">
        <v>16</v>
      </c>
      <c r="N455" s="90"/>
      <c r="O455" s="90">
        <f t="shared" si="87"/>
        <v>16</v>
      </c>
      <c r="P455" s="90"/>
      <c r="Q455" s="90">
        <f t="shared" si="87"/>
        <v>16</v>
      </c>
      <c r="R455" s="90"/>
      <c r="S455" s="90">
        <f t="shared" si="88"/>
        <v>16</v>
      </c>
      <c r="T455" s="90"/>
      <c r="U455" s="90">
        <f t="shared" si="88"/>
        <v>16</v>
      </c>
      <c r="V455" s="90"/>
      <c r="W455" s="90">
        <f t="shared" si="88"/>
        <v>16</v>
      </c>
      <c r="X455" s="90"/>
      <c r="Y455" s="90">
        <f t="shared" si="88"/>
        <v>16</v>
      </c>
      <c r="Z455" s="90"/>
      <c r="AA455" s="90">
        <f t="shared" si="89"/>
        <v>16</v>
      </c>
      <c r="AB455" s="90"/>
      <c r="AC455" s="90">
        <f t="shared" si="89"/>
        <v>16</v>
      </c>
      <c r="AD455" s="90"/>
      <c r="AE455" s="90">
        <f t="shared" si="89"/>
        <v>16</v>
      </c>
      <c r="AF455" s="90"/>
      <c r="AG455" s="90">
        <f t="shared" si="89"/>
        <v>16</v>
      </c>
      <c r="AH455" s="90"/>
      <c r="AI455" s="90">
        <f t="shared" si="90"/>
        <v>16</v>
      </c>
      <c r="AJ455" s="90"/>
      <c r="AK455" s="90">
        <f t="shared" si="90"/>
        <v>16</v>
      </c>
    </row>
    <row r="456" spans="1:37" x14ac:dyDescent="0.2">
      <c r="A456" s="87" t="s">
        <v>815</v>
      </c>
      <c r="B456" s="90" t="s">
        <v>217</v>
      </c>
      <c r="C456" s="94" t="s">
        <v>850</v>
      </c>
      <c r="D456" s="90" t="s">
        <v>812</v>
      </c>
      <c r="E456" s="94" t="s">
        <v>3</v>
      </c>
      <c r="F456" s="90" t="s">
        <v>1012</v>
      </c>
      <c r="G456" s="90" t="s">
        <v>2895</v>
      </c>
      <c r="H456" s="90" t="s">
        <v>1804</v>
      </c>
      <c r="I456" s="86" t="s">
        <v>1586</v>
      </c>
      <c r="J456" s="90" t="s">
        <v>1741</v>
      </c>
      <c r="K456" s="83" t="s">
        <v>2612</v>
      </c>
      <c r="L456" s="82"/>
      <c r="M456" s="90">
        <v>1</v>
      </c>
      <c r="N456" s="90"/>
      <c r="O456" s="90">
        <f t="shared" si="87"/>
        <v>1</v>
      </c>
      <c r="P456" s="90"/>
      <c r="Q456" s="90">
        <f t="shared" si="87"/>
        <v>1</v>
      </c>
      <c r="R456" s="90"/>
      <c r="S456" s="90">
        <f t="shared" si="88"/>
        <v>1</v>
      </c>
      <c r="T456" s="90"/>
      <c r="U456" s="90">
        <f t="shared" si="88"/>
        <v>1</v>
      </c>
      <c r="V456" s="90"/>
      <c r="W456" s="90">
        <f t="shared" si="88"/>
        <v>1</v>
      </c>
      <c r="X456" s="90"/>
      <c r="Y456" s="90">
        <f t="shared" si="88"/>
        <v>1</v>
      </c>
      <c r="Z456" s="90"/>
      <c r="AA456" s="90">
        <f t="shared" si="89"/>
        <v>1</v>
      </c>
      <c r="AB456" s="90"/>
      <c r="AC456" s="90">
        <f t="shared" si="89"/>
        <v>1</v>
      </c>
      <c r="AD456" s="90"/>
      <c r="AE456" s="90">
        <f t="shared" si="89"/>
        <v>1</v>
      </c>
      <c r="AF456" s="90"/>
      <c r="AG456" s="90">
        <f t="shared" si="89"/>
        <v>1</v>
      </c>
      <c r="AH456" s="90"/>
      <c r="AI456" s="90">
        <f t="shared" si="90"/>
        <v>1</v>
      </c>
      <c r="AJ456" s="90"/>
      <c r="AK456" s="90">
        <f t="shared" si="90"/>
        <v>1</v>
      </c>
    </row>
    <row r="457" spans="1:37" x14ac:dyDescent="0.2">
      <c r="A457" s="87" t="s">
        <v>815</v>
      </c>
      <c r="B457" s="90" t="s">
        <v>217</v>
      </c>
      <c r="C457" s="94" t="s">
        <v>63</v>
      </c>
      <c r="D457" s="90" t="s">
        <v>2091</v>
      </c>
      <c r="E457" s="94" t="s">
        <v>1567</v>
      </c>
      <c r="F457" s="90" t="s">
        <v>1536</v>
      </c>
      <c r="G457" s="90" t="s">
        <v>2896</v>
      </c>
      <c r="H457" s="90" t="s">
        <v>2393</v>
      </c>
      <c r="I457" s="86" t="s">
        <v>1586</v>
      </c>
      <c r="J457" s="90" t="s">
        <v>1741</v>
      </c>
      <c r="K457" s="83" t="s">
        <v>2612</v>
      </c>
      <c r="L457" s="82"/>
      <c r="M457" s="90">
        <v>2</v>
      </c>
      <c r="N457" s="90"/>
      <c r="O457" s="90">
        <f t="shared" ref="O457:Q520" si="91">SUM(M457:N457)</f>
        <v>2</v>
      </c>
      <c r="P457" s="90"/>
      <c r="Q457" s="90">
        <f t="shared" si="91"/>
        <v>2</v>
      </c>
      <c r="R457" s="90"/>
      <c r="S457" s="90">
        <f t="shared" ref="S457:Y520" si="92">SUM(Q457:R457)</f>
        <v>2</v>
      </c>
      <c r="T457" s="90"/>
      <c r="U457" s="90">
        <f t="shared" si="92"/>
        <v>2</v>
      </c>
      <c r="V457" s="90"/>
      <c r="W457" s="90">
        <f t="shared" si="92"/>
        <v>2</v>
      </c>
      <c r="X457" s="90"/>
      <c r="Y457" s="90">
        <f t="shared" si="92"/>
        <v>2</v>
      </c>
      <c r="Z457" s="90"/>
      <c r="AA457" s="90">
        <f t="shared" si="89"/>
        <v>2</v>
      </c>
      <c r="AB457" s="90"/>
      <c r="AC457" s="90">
        <f t="shared" si="89"/>
        <v>2</v>
      </c>
      <c r="AD457" s="90"/>
      <c r="AE457" s="90">
        <f t="shared" si="89"/>
        <v>2</v>
      </c>
      <c r="AF457" s="90"/>
      <c r="AG457" s="90">
        <f t="shared" si="89"/>
        <v>2</v>
      </c>
      <c r="AH457" s="90"/>
      <c r="AI457" s="90">
        <f t="shared" si="90"/>
        <v>2</v>
      </c>
      <c r="AJ457" s="90"/>
      <c r="AK457" s="90">
        <f t="shared" si="90"/>
        <v>2</v>
      </c>
    </row>
    <row r="458" spans="1:37" x14ac:dyDescent="0.2">
      <c r="A458" s="87" t="s">
        <v>815</v>
      </c>
      <c r="B458" s="90" t="s">
        <v>217</v>
      </c>
      <c r="C458" s="94" t="s">
        <v>20</v>
      </c>
      <c r="D458" s="90" t="s">
        <v>2086</v>
      </c>
      <c r="E458" s="94" t="s">
        <v>1567</v>
      </c>
      <c r="F458" s="90" t="s">
        <v>1536</v>
      </c>
      <c r="G458" s="90" t="s">
        <v>1344</v>
      </c>
      <c r="H458" s="90" t="s">
        <v>2446</v>
      </c>
      <c r="I458" s="86" t="s">
        <v>1586</v>
      </c>
      <c r="J458" s="90" t="s">
        <v>1741</v>
      </c>
      <c r="K458" s="83" t="s">
        <v>2612</v>
      </c>
      <c r="L458" s="82"/>
      <c r="M458" s="90">
        <v>1</v>
      </c>
      <c r="N458" s="90"/>
      <c r="O458" s="90">
        <f t="shared" si="91"/>
        <v>1</v>
      </c>
      <c r="P458" s="90"/>
      <c r="Q458" s="90">
        <f t="shared" si="91"/>
        <v>1</v>
      </c>
      <c r="R458" s="90"/>
      <c r="S458" s="90">
        <f t="shared" si="92"/>
        <v>1</v>
      </c>
      <c r="T458" s="90"/>
      <c r="U458" s="90">
        <f t="shared" si="92"/>
        <v>1</v>
      </c>
      <c r="V458" s="90"/>
      <c r="W458" s="90">
        <f t="shared" si="92"/>
        <v>1</v>
      </c>
      <c r="X458" s="90"/>
      <c r="Y458" s="90">
        <f t="shared" si="92"/>
        <v>1</v>
      </c>
      <c r="Z458" s="90"/>
      <c r="AA458" s="90">
        <f t="shared" si="89"/>
        <v>1</v>
      </c>
      <c r="AB458" s="90"/>
      <c r="AC458" s="90">
        <f t="shared" si="89"/>
        <v>1</v>
      </c>
      <c r="AD458" s="90"/>
      <c r="AE458" s="90">
        <f t="shared" si="89"/>
        <v>1</v>
      </c>
      <c r="AF458" s="90"/>
      <c r="AG458" s="90">
        <f t="shared" si="89"/>
        <v>1</v>
      </c>
      <c r="AH458" s="90"/>
      <c r="AI458" s="90">
        <f t="shared" si="90"/>
        <v>1</v>
      </c>
      <c r="AJ458" s="90"/>
      <c r="AK458" s="90">
        <f t="shared" si="90"/>
        <v>1</v>
      </c>
    </row>
    <row r="459" spans="1:37" x14ac:dyDescent="0.2">
      <c r="A459" s="87" t="s">
        <v>815</v>
      </c>
      <c r="B459" s="90" t="s">
        <v>217</v>
      </c>
      <c r="C459" s="94" t="s">
        <v>1004</v>
      </c>
      <c r="D459" s="90" t="s">
        <v>2093</v>
      </c>
      <c r="E459" s="94" t="s">
        <v>1567</v>
      </c>
      <c r="F459" s="90" t="s">
        <v>1536</v>
      </c>
      <c r="G459" s="90" t="s">
        <v>2897</v>
      </c>
      <c r="H459" s="90" t="s">
        <v>2447</v>
      </c>
      <c r="I459" s="86" t="s">
        <v>1586</v>
      </c>
      <c r="J459" s="90" t="s">
        <v>1741</v>
      </c>
      <c r="K459" s="83" t="s">
        <v>2612</v>
      </c>
      <c r="L459" s="82"/>
      <c r="M459" s="90">
        <v>5</v>
      </c>
      <c r="N459" s="90"/>
      <c r="O459" s="90">
        <f t="shared" si="91"/>
        <v>5</v>
      </c>
      <c r="P459" s="90"/>
      <c r="Q459" s="90">
        <f t="shared" si="91"/>
        <v>5</v>
      </c>
      <c r="R459" s="90"/>
      <c r="S459" s="90">
        <f t="shared" si="92"/>
        <v>5</v>
      </c>
      <c r="T459" s="90"/>
      <c r="U459" s="90">
        <f t="shared" si="92"/>
        <v>5</v>
      </c>
      <c r="V459" s="90"/>
      <c r="W459" s="90">
        <f t="shared" si="92"/>
        <v>5</v>
      </c>
      <c r="X459" s="90"/>
      <c r="Y459" s="90">
        <f t="shared" si="92"/>
        <v>5</v>
      </c>
      <c r="Z459" s="90"/>
      <c r="AA459" s="90">
        <f t="shared" si="89"/>
        <v>5</v>
      </c>
      <c r="AB459" s="90"/>
      <c r="AC459" s="90">
        <f t="shared" si="89"/>
        <v>5</v>
      </c>
      <c r="AD459" s="90"/>
      <c r="AE459" s="90">
        <f t="shared" si="89"/>
        <v>5</v>
      </c>
      <c r="AF459" s="90"/>
      <c r="AG459" s="90">
        <f t="shared" si="89"/>
        <v>5</v>
      </c>
      <c r="AH459" s="90"/>
      <c r="AI459" s="90">
        <f t="shared" si="90"/>
        <v>5</v>
      </c>
      <c r="AJ459" s="90"/>
      <c r="AK459" s="90">
        <f t="shared" si="90"/>
        <v>5</v>
      </c>
    </row>
    <row r="460" spans="1:37" x14ac:dyDescent="0.2">
      <c r="A460" s="87" t="s">
        <v>815</v>
      </c>
      <c r="B460" s="90" t="s">
        <v>217</v>
      </c>
      <c r="C460" s="94" t="s">
        <v>609</v>
      </c>
      <c r="D460" s="90" t="s">
        <v>741</v>
      </c>
      <c r="E460" s="94" t="s">
        <v>1567</v>
      </c>
      <c r="F460" s="90" t="s">
        <v>1536</v>
      </c>
      <c r="G460" s="90" t="s">
        <v>2528</v>
      </c>
      <c r="H460" s="90" t="s">
        <v>1120</v>
      </c>
      <c r="I460" s="86" t="s">
        <v>1586</v>
      </c>
      <c r="J460" s="90" t="s">
        <v>1741</v>
      </c>
      <c r="K460" s="83" t="s">
        <v>2612</v>
      </c>
      <c r="L460" s="82"/>
      <c r="M460" s="90">
        <v>6</v>
      </c>
      <c r="N460" s="90"/>
      <c r="O460" s="90">
        <f t="shared" si="91"/>
        <v>6</v>
      </c>
      <c r="P460" s="90"/>
      <c r="Q460" s="90">
        <f t="shared" si="91"/>
        <v>6</v>
      </c>
      <c r="R460" s="90"/>
      <c r="S460" s="90">
        <f t="shared" si="92"/>
        <v>6</v>
      </c>
      <c r="T460" s="90"/>
      <c r="U460" s="90">
        <f t="shared" si="92"/>
        <v>6</v>
      </c>
      <c r="V460" s="90"/>
      <c r="W460" s="90">
        <f t="shared" si="92"/>
        <v>6</v>
      </c>
      <c r="X460" s="90"/>
      <c r="Y460" s="90">
        <f t="shared" si="92"/>
        <v>6</v>
      </c>
      <c r="Z460" s="90"/>
      <c r="AA460" s="90">
        <f t="shared" ref="AA460:AI519" si="93">SUM(Y460:Z460)</f>
        <v>6</v>
      </c>
      <c r="AB460" s="90"/>
      <c r="AC460" s="90">
        <f t="shared" si="93"/>
        <v>6</v>
      </c>
      <c r="AD460" s="90"/>
      <c r="AE460" s="90">
        <f t="shared" si="93"/>
        <v>6</v>
      </c>
      <c r="AF460" s="90"/>
      <c r="AG460" s="90">
        <f t="shared" si="93"/>
        <v>6</v>
      </c>
      <c r="AH460" s="90"/>
      <c r="AI460" s="90">
        <f t="shared" si="93"/>
        <v>6</v>
      </c>
      <c r="AJ460" s="90"/>
      <c r="AK460" s="90">
        <f t="shared" ref="AK460:AK474" si="94">SUM(AI460:AJ460)</f>
        <v>6</v>
      </c>
    </row>
    <row r="461" spans="1:37" x14ac:dyDescent="0.2">
      <c r="A461" s="87" t="s">
        <v>815</v>
      </c>
      <c r="B461" s="90" t="s">
        <v>217</v>
      </c>
      <c r="C461" s="94" t="s">
        <v>1015</v>
      </c>
      <c r="D461" s="90" t="s">
        <v>855</v>
      </c>
      <c r="E461" s="94" t="s">
        <v>1567</v>
      </c>
      <c r="F461" s="90" t="s">
        <v>1536</v>
      </c>
      <c r="G461" s="90" t="s">
        <v>2898</v>
      </c>
      <c r="H461" s="90" t="s">
        <v>2449</v>
      </c>
      <c r="I461" s="86" t="s">
        <v>1586</v>
      </c>
      <c r="J461" s="90" t="s">
        <v>1741</v>
      </c>
      <c r="K461" s="83" t="s">
        <v>2612</v>
      </c>
      <c r="L461" s="82"/>
      <c r="M461" s="90">
        <v>1</v>
      </c>
      <c r="N461" s="90"/>
      <c r="O461" s="90">
        <f t="shared" si="91"/>
        <v>1</v>
      </c>
      <c r="P461" s="90"/>
      <c r="Q461" s="90">
        <f t="shared" si="91"/>
        <v>1</v>
      </c>
      <c r="R461" s="90"/>
      <c r="S461" s="90">
        <f t="shared" si="92"/>
        <v>1</v>
      </c>
      <c r="T461" s="90"/>
      <c r="U461" s="90">
        <f t="shared" si="92"/>
        <v>1</v>
      </c>
      <c r="V461" s="90"/>
      <c r="W461" s="90">
        <f t="shared" si="92"/>
        <v>1</v>
      </c>
      <c r="X461" s="90"/>
      <c r="Y461" s="90">
        <f t="shared" si="92"/>
        <v>1</v>
      </c>
      <c r="Z461" s="90"/>
      <c r="AA461" s="90">
        <f t="shared" si="93"/>
        <v>1</v>
      </c>
      <c r="AB461" s="90"/>
      <c r="AC461" s="90">
        <f t="shared" si="93"/>
        <v>1</v>
      </c>
      <c r="AD461" s="90"/>
      <c r="AE461" s="90">
        <f t="shared" si="93"/>
        <v>1</v>
      </c>
      <c r="AF461" s="90"/>
      <c r="AG461" s="90">
        <f t="shared" si="93"/>
        <v>1</v>
      </c>
      <c r="AH461" s="90"/>
      <c r="AI461" s="90">
        <f t="shared" si="93"/>
        <v>1</v>
      </c>
      <c r="AJ461" s="90"/>
      <c r="AK461" s="90">
        <f t="shared" si="94"/>
        <v>1</v>
      </c>
    </row>
    <row r="462" spans="1:37" x14ac:dyDescent="0.2">
      <c r="A462" s="87" t="s">
        <v>815</v>
      </c>
      <c r="B462" s="90" t="s">
        <v>217</v>
      </c>
      <c r="C462" s="94" t="s">
        <v>997</v>
      </c>
      <c r="D462" s="90" t="s">
        <v>1725</v>
      </c>
      <c r="E462" s="94" t="s">
        <v>1567</v>
      </c>
      <c r="F462" s="90" t="s">
        <v>1536</v>
      </c>
      <c r="G462" s="90" t="s">
        <v>2899</v>
      </c>
      <c r="H462" s="90" t="s">
        <v>2452</v>
      </c>
      <c r="I462" s="86" t="s">
        <v>1586</v>
      </c>
      <c r="J462" s="90" t="s">
        <v>1741</v>
      </c>
      <c r="K462" s="83" t="s">
        <v>2612</v>
      </c>
      <c r="L462" s="82"/>
      <c r="M462" s="90">
        <v>2</v>
      </c>
      <c r="N462" s="90"/>
      <c r="O462" s="90">
        <f t="shared" si="91"/>
        <v>2</v>
      </c>
      <c r="P462" s="90"/>
      <c r="Q462" s="90">
        <f t="shared" si="91"/>
        <v>2</v>
      </c>
      <c r="R462" s="90"/>
      <c r="S462" s="90">
        <f t="shared" si="92"/>
        <v>2</v>
      </c>
      <c r="T462" s="90"/>
      <c r="U462" s="90">
        <f t="shared" si="92"/>
        <v>2</v>
      </c>
      <c r="V462" s="90"/>
      <c r="W462" s="90">
        <f t="shared" si="92"/>
        <v>2</v>
      </c>
      <c r="X462" s="90"/>
      <c r="Y462" s="90">
        <f t="shared" si="92"/>
        <v>2</v>
      </c>
      <c r="Z462" s="90"/>
      <c r="AA462" s="90">
        <f t="shared" si="93"/>
        <v>2</v>
      </c>
      <c r="AB462" s="90"/>
      <c r="AC462" s="90">
        <f t="shared" si="93"/>
        <v>2</v>
      </c>
      <c r="AD462" s="90"/>
      <c r="AE462" s="90">
        <f t="shared" si="93"/>
        <v>2</v>
      </c>
      <c r="AF462" s="90"/>
      <c r="AG462" s="90">
        <f t="shared" si="93"/>
        <v>2</v>
      </c>
      <c r="AH462" s="90"/>
      <c r="AI462" s="90">
        <f t="shared" si="93"/>
        <v>2</v>
      </c>
      <c r="AJ462" s="90"/>
      <c r="AK462" s="90">
        <f t="shared" si="94"/>
        <v>2</v>
      </c>
    </row>
    <row r="463" spans="1:37" x14ac:dyDescent="0.2">
      <c r="A463" s="87" t="s">
        <v>815</v>
      </c>
      <c r="B463" s="90" t="s">
        <v>217</v>
      </c>
      <c r="C463" s="94" t="s">
        <v>599</v>
      </c>
      <c r="D463" s="90" t="s">
        <v>2094</v>
      </c>
      <c r="E463" s="94" t="s">
        <v>1567</v>
      </c>
      <c r="F463" s="90" t="s">
        <v>1536</v>
      </c>
      <c r="G463" s="90" t="s">
        <v>673</v>
      </c>
      <c r="H463" s="90" t="s">
        <v>2453</v>
      </c>
      <c r="I463" s="86" t="s">
        <v>1586</v>
      </c>
      <c r="J463" s="90" t="s">
        <v>1741</v>
      </c>
      <c r="K463" s="83" t="s">
        <v>2612</v>
      </c>
      <c r="L463" s="82"/>
      <c r="M463" s="90">
        <v>1</v>
      </c>
      <c r="N463" s="90"/>
      <c r="O463" s="90">
        <f t="shared" si="91"/>
        <v>1</v>
      </c>
      <c r="P463" s="90"/>
      <c r="Q463" s="90">
        <f t="shared" si="91"/>
        <v>1</v>
      </c>
      <c r="R463" s="90"/>
      <c r="S463" s="90">
        <f t="shared" si="92"/>
        <v>1</v>
      </c>
      <c r="T463" s="90"/>
      <c r="U463" s="90">
        <f t="shared" si="92"/>
        <v>1</v>
      </c>
      <c r="V463" s="90"/>
      <c r="W463" s="90">
        <f t="shared" si="92"/>
        <v>1</v>
      </c>
      <c r="X463" s="90"/>
      <c r="Y463" s="90">
        <f t="shared" si="92"/>
        <v>1</v>
      </c>
      <c r="Z463" s="90"/>
      <c r="AA463" s="90">
        <f t="shared" si="93"/>
        <v>1</v>
      </c>
      <c r="AB463" s="90"/>
      <c r="AC463" s="90">
        <f t="shared" si="93"/>
        <v>1</v>
      </c>
      <c r="AD463" s="90"/>
      <c r="AE463" s="90">
        <f t="shared" si="93"/>
        <v>1</v>
      </c>
      <c r="AF463" s="90"/>
      <c r="AG463" s="90">
        <f t="shared" si="93"/>
        <v>1</v>
      </c>
      <c r="AH463" s="90"/>
      <c r="AI463" s="90">
        <f t="shared" si="93"/>
        <v>1</v>
      </c>
      <c r="AJ463" s="90"/>
      <c r="AK463" s="90">
        <f t="shared" si="94"/>
        <v>1</v>
      </c>
    </row>
    <row r="464" spans="1:37" x14ac:dyDescent="0.2">
      <c r="A464" s="87" t="s">
        <v>815</v>
      </c>
      <c r="B464" s="90" t="s">
        <v>217</v>
      </c>
      <c r="C464" s="94" t="s">
        <v>602</v>
      </c>
      <c r="D464" s="90" t="s">
        <v>2095</v>
      </c>
      <c r="E464" s="94" t="s">
        <v>1567</v>
      </c>
      <c r="F464" s="90" t="s">
        <v>1536</v>
      </c>
      <c r="G464" s="90" t="s">
        <v>2728</v>
      </c>
      <c r="H464" s="90" t="s">
        <v>2454</v>
      </c>
      <c r="I464" s="86" t="s">
        <v>1586</v>
      </c>
      <c r="J464" s="90" t="s">
        <v>1741</v>
      </c>
      <c r="K464" s="83" t="s">
        <v>2612</v>
      </c>
      <c r="L464" s="82"/>
      <c r="M464" s="90">
        <v>1</v>
      </c>
      <c r="N464" s="90"/>
      <c r="O464" s="90">
        <f t="shared" si="91"/>
        <v>1</v>
      </c>
      <c r="P464" s="90"/>
      <c r="Q464" s="90">
        <f t="shared" si="91"/>
        <v>1</v>
      </c>
      <c r="R464" s="90"/>
      <c r="S464" s="90">
        <f t="shared" si="92"/>
        <v>1</v>
      </c>
      <c r="T464" s="90"/>
      <c r="U464" s="90">
        <f t="shared" si="92"/>
        <v>1</v>
      </c>
      <c r="V464" s="90"/>
      <c r="W464" s="90">
        <f t="shared" si="92"/>
        <v>1</v>
      </c>
      <c r="X464" s="90"/>
      <c r="Y464" s="90">
        <f t="shared" si="92"/>
        <v>1</v>
      </c>
      <c r="Z464" s="90"/>
      <c r="AA464" s="90">
        <f t="shared" si="93"/>
        <v>1</v>
      </c>
      <c r="AB464" s="90"/>
      <c r="AC464" s="90">
        <f t="shared" si="93"/>
        <v>1</v>
      </c>
      <c r="AD464" s="90"/>
      <c r="AE464" s="90">
        <f t="shared" si="93"/>
        <v>1</v>
      </c>
      <c r="AF464" s="90"/>
      <c r="AG464" s="90">
        <f t="shared" si="93"/>
        <v>1</v>
      </c>
      <c r="AH464" s="90"/>
      <c r="AI464" s="90">
        <f t="shared" si="93"/>
        <v>1</v>
      </c>
      <c r="AJ464" s="90"/>
      <c r="AK464" s="90">
        <f t="shared" si="94"/>
        <v>1</v>
      </c>
    </row>
    <row r="465" spans="1:37" x14ac:dyDescent="0.2">
      <c r="A465" s="87" t="s">
        <v>815</v>
      </c>
      <c r="B465" s="90" t="s">
        <v>217</v>
      </c>
      <c r="C465" s="94" t="s">
        <v>606</v>
      </c>
      <c r="D465" s="90" t="s">
        <v>2098</v>
      </c>
      <c r="E465" s="94" t="s">
        <v>1567</v>
      </c>
      <c r="F465" s="90" t="s">
        <v>1536</v>
      </c>
      <c r="G465" s="90" t="s">
        <v>471</v>
      </c>
      <c r="H465" s="90" t="s">
        <v>504</v>
      </c>
      <c r="I465" s="86" t="s">
        <v>1586</v>
      </c>
      <c r="J465" s="90" t="s">
        <v>1741</v>
      </c>
      <c r="K465" s="83" t="s">
        <v>2612</v>
      </c>
      <c r="L465" s="82"/>
      <c r="M465" s="90">
        <v>1</v>
      </c>
      <c r="N465" s="90"/>
      <c r="O465" s="90">
        <f t="shared" si="91"/>
        <v>1</v>
      </c>
      <c r="P465" s="90"/>
      <c r="Q465" s="90">
        <f t="shared" si="91"/>
        <v>1</v>
      </c>
      <c r="R465" s="90"/>
      <c r="S465" s="90">
        <f t="shared" si="92"/>
        <v>1</v>
      </c>
      <c r="T465" s="90"/>
      <c r="U465" s="90">
        <f t="shared" si="92"/>
        <v>1</v>
      </c>
      <c r="V465" s="90"/>
      <c r="W465" s="90">
        <f t="shared" si="92"/>
        <v>1</v>
      </c>
      <c r="X465" s="90"/>
      <c r="Y465" s="90">
        <f t="shared" si="92"/>
        <v>1</v>
      </c>
      <c r="Z465" s="90"/>
      <c r="AA465" s="90">
        <f t="shared" si="93"/>
        <v>1</v>
      </c>
      <c r="AB465" s="90"/>
      <c r="AC465" s="90">
        <f t="shared" si="93"/>
        <v>1</v>
      </c>
      <c r="AD465" s="90"/>
      <c r="AE465" s="90">
        <f t="shared" si="93"/>
        <v>1</v>
      </c>
      <c r="AF465" s="90"/>
      <c r="AG465" s="90">
        <f t="shared" si="93"/>
        <v>1</v>
      </c>
      <c r="AH465" s="90"/>
      <c r="AI465" s="90">
        <f t="shared" si="93"/>
        <v>1</v>
      </c>
      <c r="AJ465" s="90"/>
      <c r="AK465" s="90">
        <f t="shared" si="94"/>
        <v>1</v>
      </c>
    </row>
    <row r="466" spans="1:37" x14ac:dyDescent="0.2">
      <c r="A466" s="87" t="s">
        <v>815</v>
      </c>
      <c r="B466" s="90" t="s">
        <v>217</v>
      </c>
      <c r="C466" s="94" t="s">
        <v>354</v>
      </c>
      <c r="D466" s="90" t="s">
        <v>2099</v>
      </c>
      <c r="E466" s="94" t="s">
        <v>1567</v>
      </c>
      <c r="F466" s="90" t="s">
        <v>1536</v>
      </c>
      <c r="G466" s="90" t="s">
        <v>2900</v>
      </c>
      <c r="H466" s="90" t="s">
        <v>2455</v>
      </c>
      <c r="I466" s="86" t="s">
        <v>1586</v>
      </c>
      <c r="J466" s="90" t="s">
        <v>1741</v>
      </c>
      <c r="K466" s="83" t="s">
        <v>2612</v>
      </c>
      <c r="L466" s="82"/>
      <c r="M466" s="90">
        <v>1</v>
      </c>
      <c r="N466" s="90"/>
      <c r="O466" s="90">
        <f t="shared" si="91"/>
        <v>1</v>
      </c>
      <c r="P466" s="90"/>
      <c r="Q466" s="90">
        <f t="shared" si="91"/>
        <v>1</v>
      </c>
      <c r="R466" s="90"/>
      <c r="S466" s="90">
        <f t="shared" si="92"/>
        <v>1</v>
      </c>
      <c r="T466" s="90"/>
      <c r="U466" s="90">
        <f t="shared" si="92"/>
        <v>1</v>
      </c>
      <c r="V466" s="90"/>
      <c r="W466" s="90">
        <f t="shared" si="92"/>
        <v>1</v>
      </c>
      <c r="X466" s="90"/>
      <c r="Y466" s="90">
        <f t="shared" si="92"/>
        <v>1</v>
      </c>
      <c r="Z466" s="90"/>
      <c r="AA466" s="90">
        <f t="shared" si="93"/>
        <v>1</v>
      </c>
      <c r="AB466" s="90"/>
      <c r="AC466" s="90">
        <f t="shared" si="93"/>
        <v>1</v>
      </c>
      <c r="AD466" s="90"/>
      <c r="AE466" s="90">
        <f t="shared" si="93"/>
        <v>1</v>
      </c>
      <c r="AF466" s="90"/>
      <c r="AG466" s="90">
        <f t="shared" si="93"/>
        <v>1</v>
      </c>
      <c r="AH466" s="90"/>
      <c r="AI466" s="90">
        <f t="shared" si="93"/>
        <v>1</v>
      </c>
      <c r="AJ466" s="90"/>
      <c r="AK466" s="90">
        <f t="shared" si="94"/>
        <v>1</v>
      </c>
    </row>
    <row r="467" spans="1:37" x14ac:dyDescent="0.2">
      <c r="A467" s="87" t="s">
        <v>815</v>
      </c>
      <c r="B467" s="90" t="s">
        <v>217</v>
      </c>
      <c r="C467" s="94" t="s">
        <v>611</v>
      </c>
      <c r="D467" s="90" t="s">
        <v>2101</v>
      </c>
      <c r="E467" s="94" t="s">
        <v>1567</v>
      </c>
      <c r="F467" s="90" t="s">
        <v>1536</v>
      </c>
      <c r="G467" s="90" t="s">
        <v>2901</v>
      </c>
      <c r="H467" s="90" t="s">
        <v>2456</v>
      </c>
      <c r="I467" s="86" t="s">
        <v>1586</v>
      </c>
      <c r="J467" s="90" t="s">
        <v>1741</v>
      </c>
      <c r="K467" s="83" t="s">
        <v>2612</v>
      </c>
      <c r="L467" s="82"/>
      <c r="M467" s="90">
        <v>1</v>
      </c>
      <c r="N467" s="90"/>
      <c r="O467" s="90">
        <f t="shared" si="91"/>
        <v>1</v>
      </c>
      <c r="P467" s="90"/>
      <c r="Q467" s="90">
        <f t="shared" si="91"/>
        <v>1</v>
      </c>
      <c r="R467" s="90"/>
      <c r="S467" s="90">
        <f t="shared" si="92"/>
        <v>1</v>
      </c>
      <c r="T467" s="90"/>
      <c r="U467" s="90">
        <f t="shared" si="92"/>
        <v>1</v>
      </c>
      <c r="V467" s="90"/>
      <c r="W467" s="90">
        <f t="shared" si="92"/>
        <v>1</v>
      </c>
      <c r="X467" s="90"/>
      <c r="Y467" s="90">
        <f t="shared" si="92"/>
        <v>1</v>
      </c>
      <c r="Z467" s="90"/>
      <c r="AA467" s="90">
        <f t="shared" si="93"/>
        <v>1</v>
      </c>
      <c r="AB467" s="90"/>
      <c r="AC467" s="90">
        <f t="shared" si="93"/>
        <v>1</v>
      </c>
      <c r="AD467" s="90"/>
      <c r="AE467" s="90">
        <f t="shared" si="93"/>
        <v>1</v>
      </c>
      <c r="AF467" s="90"/>
      <c r="AG467" s="90">
        <f t="shared" si="93"/>
        <v>1</v>
      </c>
      <c r="AH467" s="90"/>
      <c r="AI467" s="90">
        <f t="shared" si="93"/>
        <v>1</v>
      </c>
      <c r="AJ467" s="90"/>
      <c r="AK467" s="90">
        <f t="shared" si="94"/>
        <v>1</v>
      </c>
    </row>
    <row r="468" spans="1:37" x14ac:dyDescent="0.2">
      <c r="A468" s="87" t="s">
        <v>815</v>
      </c>
      <c r="B468" s="90" t="s">
        <v>217</v>
      </c>
      <c r="C468" s="94" t="s">
        <v>613</v>
      </c>
      <c r="D468" s="90" t="s">
        <v>1539</v>
      </c>
      <c r="E468" s="94" t="s">
        <v>1567</v>
      </c>
      <c r="F468" s="90" t="s">
        <v>1536</v>
      </c>
      <c r="G468" s="90" t="s">
        <v>2903</v>
      </c>
      <c r="H468" s="90" t="s">
        <v>2119</v>
      </c>
      <c r="I468" s="86" t="s">
        <v>1586</v>
      </c>
      <c r="J468" s="90" t="s">
        <v>1741</v>
      </c>
      <c r="K468" s="83" t="s">
        <v>2612</v>
      </c>
      <c r="L468" s="82"/>
      <c r="M468" s="90">
        <v>1</v>
      </c>
      <c r="N468" s="90"/>
      <c r="O468" s="90">
        <f t="shared" si="91"/>
        <v>1</v>
      </c>
      <c r="P468" s="90"/>
      <c r="Q468" s="90">
        <f t="shared" si="91"/>
        <v>1</v>
      </c>
      <c r="R468" s="90"/>
      <c r="S468" s="90">
        <f t="shared" si="92"/>
        <v>1</v>
      </c>
      <c r="T468" s="90"/>
      <c r="U468" s="90">
        <f t="shared" si="92"/>
        <v>1</v>
      </c>
      <c r="V468" s="90"/>
      <c r="W468" s="90">
        <f t="shared" si="92"/>
        <v>1</v>
      </c>
      <c r="X468" s="90"/>
      <c r="Y468" s="90">
        <f t="shared" si="92"/>
        <v>1</v>
      </c>
      <c r="Z468" s="90"/>
      <c r="AA468" s="90">
        <f t="shared" si="93"/>
        <v>1</v>
      </c>
      <c r="AB468" s="90"/>
      <c r="AC468" s="90">
        <f t="shared" si="93"/>
        <v>1</v>
      </c>
      <c r="AD468" s="90"/>
      <c r="AE468" s="90">
        <f t="shared" si="93"/>
        <v>1</v>
      </c>
      <c r="AF468" s="90"/>
      <c r="AG468" s="90">
        <f t="shared" si="93"/>
        <v>1</v>
      </c>
      <c r="AH468" s="90"/>
      <c r="AI468" s="90">
        <f t="shared" si="93"/>
        <v>1</v>
      </c>
      <c r="AJ468" s="90"/>
      <c r="AK468" s="90">
        <f t="shared" si="94"/>
        <v>1</v>
      </c>
    </row>
    <row r="469" spans="1:37" x14ac:dyDescent="0.2">
      <c r="A469" s="87" t="s">
        <v>815</v>
      </c>
      <c r="B469" s="90" t="s">
        <v>217</v>
      </c>
      <c r="C469" s="94" t="s">
        <v>537</v>
      </c>
      <c r="D469" s="90" t="s">
        <v>2103</v>
      </c>
      <c r="E469" s="94" t="s">
        <v>1567</v>
      </c>
      <c r="F469" s="90" t="s">
        <v>1536</v>
      </c>
      <c r="G469" s="90" t="s">
        <v>2904</v>
      </c>
      <c r="H469" s="90" t="s">
        <v>2457</v>
      </c>
      <c r="I469" s="86" t="s">
        <v>1586</v>
      </c>
      <c r="J469" s="90" t="s">
        <v>1741</v>
      </c>
      <c r="K469" s="83" t="s">
        <v>2612</v>
      </c>
      <c r="L469" s="82"/>
      <c r="M469" s="90">
        <v>6</v>
      </c>
      <c r="N469" s="90"/>
      <c r="O469" s="90">
        <f t="shared" si="91"/>
        <v>6</v>
      </c>
      <c r="P469" s="90"/>
      <c r="Q469" s="90">
        <f t="shared" si="91"/>
        <v>6</v>
      </c>
      <c r="R469" s="90"/>
      <c r="S469" s="90">
        <f t="shared" si="92"/>
        <v>6</v>
      </c>
      <c r="T469" s="90"/>
      <c r="U469" s="90">
        <f t="shared" si="92"/>
        <v>6</v>
      </c>
      <c r="V469" s="90"/>
      <c r="W469" s="90">
        <f t="shared" si="92"/>
        <v>6</v>
      </c>
      <c r="X469" s="90"/>
      <c r="Y469" s="90">
        <f t="shared" si="92"/>
        <v>6</v>
      </c>
      <c r="Z469" s="90"/>
      <c r="AA469" s="90">
        <f t="shared" si="93"/>
        <v>6</v>
      </c>
      <c r="AB469" s="90"/>
      <c r="AC469" s="90">
        <f t="shared" si="93"/>
        <v>6</v>
      </c>
      <c r="AD469" s="90"/>
      <c r="AE469" s="90">
        <f t="shared" si="93"/>
        <v>6</v>
      </c>
      <c r="AF469" s="90"/>
      <c r="AG469" s="90">
        <f t="shared" si="93"/>
        <v>6</v>
      </c>
      <c r="AH469" s="90"/>
      <c r="AI469" s="90">
        <f t="shared" si="93"/>
        <v>6</v>
      </c>
      <c r="AJ469" s="90"/>
      <c r="AK469" s="90">
        <f t="shared" si="94"/>
        <v>6</v>
      </c>
    </row>
    <row r="470" spans="1:37" x14ac:dyDescent="0.2">
      <c r="A470" s="87" t="s">
        <v>815</v>
      </c>
      <c r="B470" s="90" t="s">
        <v>217</v>
      </c>
      <c r="C470" s="94" t="s">
        <v>1022</v>
      </c>
      <c r="D470" s="90" t="s">
        <v>1781</v>
      </c>
      <c r="E470" s="94" t="s">
        <v>1567</v>
      </c>
      <c r="F470" s="90" t="s">
        <v>1536</v>
      </c>
      <c r="G470" s="90" t="s">
        <v>1652</v>
      </c>
      <c r="H470" s="90" t="s">
        <v>2458</v>
      </c>
      <c r="I470" s="86" t="s">
        <v>1586</v>
      </c>
      <c r="J470" s="90" t="s">
        <v>1741</v>
      </c>
      <c r="K470" s="83" t="s">
        <v>2612</v>
      </c>
      <c r="L470" s="82"/>
      <c r="M470" s="90">
        <v>1</v>
      </c>
      <c r="N470" s="90"/>
      <c r="O470" s="90">
        <f t="shared" si="91"/>
        <v>1</v>
      </c>
      <c r="P470" s="90"/>
      <c r="Q470" s="90">
        <f t="shared" si="91"/>
        <v>1</v>
      </c>
      <c r="R470" s="90"/>
      <c r="S470" s="90">
        <f t="shared" si="92"/>
        <v>1</v>
      </c>
      <c r="T470" s="90"/>
      <c r="U470" s="90">
        <f t="shared" si="92"/>
        <v>1</v>
      </c>
      <c r="V470" s="90"/>
      <c r="W470" s="90">
        <f t="shared" si="92"/>
        <v>1</v>
      </c>
      <c r="X470" s="90"/>
      <c r="Y470" s="90">
        <f t="shared" si="92"/>
        <v>1</v>
      </c>
      <c r="Z470" s="90"/>
      <c r="AA470" s="90">
        <f t="shared" si="93"/>
        <v>1</v>
      </c>
      <c r="AB470" s="90"/>
      <c r="AC470" s="90">
        <f t="shared" si="93"/>
        <v>1</v>
      </c>
      <c r="AD470" s="90"/>
      <c r="AE470" s="90">
        <f t="shared" si="93"/>
        <v>1</v>
      </c>
      <c r="AF470" s="90"/>
      <c r="AG470" s="90">
        <f t="shared" si="93"/>
        <v>1</v>
      </c>
      <c r="AH470" s="90"/>
      <c r="AI470" s="90">
        <f t="shared" si="93"/>
        <v>1</v>
      </c>
      <c r="AJ470" s="90"/>
      <c r="AK470" s="90">
        <f t="shared" si="94"/>
        <v>1</v>
      </c>
    </row>
    <row r="471" spans="1:37" x14ac:dyDescent="0.2">
      <c r="A471" s="87" t="s">
        <v>815</v>
      </c>
      <c r="B471" s="90" t="s">
        <v>217</v>
      </c>
      <c r="C471" s="94" t="s">
        <v>1041</v>
      </c>
      <c r="D471" s="90" t="s">
        <v>495</v>
      </c>
      <c r="E471" s="94" t="s">
        <v>1567</v>
      </c>
      <c r="F471" s="90" t="s">
        <v>1536</v>
      </c>
      <c r="G471" s="90" t="s">
        <v>1375</v>
      </c>
      <c r="H471" s="90" t="s">
        <v>2459</v>
      </c>
      <c r="I471" s="86" t="s">
        <v>1586</v>
      </c>
      <c r="J471" s="90" t="s">
        <v>1741</v>
      </c>
      <c r="K471" s="83" t="s">
        <v>2612</v>
      </c>
      <c r="L471" s="82"/>
      <c r="M471" s="90">
        <v>3</v>
      </c>
      <c r="N471" s="90"/>
      <c r="O471" s="90">
        <f t="shared" si="91"/>
        <v>3</v>
      </c>
      <c r="P471" s="90"/>
      <c r="Q471" s="90">
        <f t="shared" si="91"/>
        <v>3</v>
      </c>
      <c r="R471" s="90"/>
      <c r="S471" s="90">
        <f t="shared" si="92"/>
        <v>3</v>
      </c>
      <c r="T471" s="90"/>
      <c r="U471" s="90">
        <f t="shared" si="92"/>
        <v>3</v>
      </c>
      <c r="V471" s="90"/>
      <c r="W471" s="90">
        <f t="shared" si="92"/>
        <v>3</v>
      </c>
      <c r="X471" s="90"/>
      <c r="Y471" s="90">
        <f t="shared" si="92"/>
        <v>3</v>
      </c>
      <c r="Z471" s="90"/>
      <c r="AA471" s="90">
        <f t="shared" si="93"/>
        <v>3</v>
      </c>
      <c r="AB471" s="90"/>
      <c r="AC471" s="90">
        <f t="shared" si="93"/>
        <v>3</v>
      </c>
      <c r="AD471" s="90"/>
      <c r="AE471" s="90">
        <f t="shared" si="93"/>
        <v>3</v>
      </c>
      <c r="AF471" s="90"/>
      <c r="AG471" s="90">
        <f t="shared" si="93"/>
        <v>3</v>
      </c>
      <c r="AH471" s="90"/>
      <c r="AI471" s="90">
        <f t="shared" si="93"/>
        <v>3</v>
      </c>
      <c r="AJ471" s="90"/>
      <c r="AK471" s="90">
        <f t="shared" si="94"/>
        <v>3</v>
      </c>
    </row>
    <row r="472" spans="1:37" x14ac:dyDescent="0.2">
      <c r="A472" s="87" t="s">
        <v>815</v>
      </c>
      <c r="B472" s="90" t="s">
        <v>217</v>
      </c>
      <c r="C472" s="94" t="s">
        <v>6</v>
      </c>
      <c r="D472" s="90" t="s">
        <v>269</v>
      </c>
      <c r="E472" s="94" t="s">
        <v>1567</v>
      </c>
      <c r="F472" s="90" t="s">
        <v>1536</v>
      </c>
      <c r="G472" s="90" t="s">
        <v>2417</v>
      </c>
      <c r="H472" s="90" t="s">
        <v>2460</v>
      </c>
      <c r="I472" s="86" t="s">
        <v>1586</v>
      </c>
      <c r="J472" s="90" t="s">
        <v>1741</v>
      </c>
      <c r="K472" s="83" t="s">
        <v>2612</v>
      </c>
      <c r="L472" s="82"/>
      <c r="M472" s="90">
        <v>1</v>
      </c>
      <c r="N472" s="90"/>
      <c r="O472" s="90">
        <f t="shared" si="91"/>
        <v>1</v>
      </c>
      <c r="P472" s="90"/>
      <c r="Q472" s="90">
        <f t="shared" si="91"/>
        <v>1</v>
      </c>
      <c r="R472" s="90"/>
      <c r="S472" s="90">
        <f t="shared" si="92"/>
        <v>1</v>
      </c>
      <c r="T472" s="90"/>
      <c r="U472" s="90">
        <f t="shared" si="92"/>
        <v>1</v>
      </c>
      <c r="V472" s="90"/>
      <c r="W472" s="90">
        <f t="shared" si="92"/>
        <v>1</v>
      </c>
      <c r="X472" s="90"/>
      <c r="Y472" s="90">
        <f t="shared" si="92"/>
        <v>1</v>
      </c>
      <c r="Z472" s="90"/>
      <c r="AA472" s="90">
        <f t="shared" si="93"/>
        <v>1</v>
      </c>
      <c r="AB472" s="90"/>
      <c r="AC472" s="90">
        <f t="shared" si="93"/>
        <v>1</v>
      </c>
      <c r="AD472" s="90"/>
      <c r="AE472" s="90">
        <f t="shared" si="93"/>
        <v>1</v>
      </c>
      <c r="AF472" s="90"/>
      <c r="AG472" s="90">
        <f t="shared" si="93"/>
        <v>1</v>
      </c>
      <c r="AH472" s="90"/>
      <c r="AI472" s="90">
        <f t="shared" si="93"/>
        <v>1</v>
      </c>
      <c r="AJ472" s="90"/>
      <c r="AK472" s="90">
        <f t="shared" si="94"/>
        <v>1</v>
      </c>
    </row>
    <row r="473" spans="1:37" x14ac:dyDescent="0.2">
      <c r="A473" s="87" t="s">
        <v>815</v>
      </c>
      <c r="B473" s="90" t="s">
        <v>217</v>
      </c>
      <c r="C473" s="94" t="s">
        <v>1051</v>
      </c>
      <c r="D473" s="90" t="s">
        <v>861</v>
      </c>
      <c r="E473" s="94" t="s">
        <v>1684</v>
      </c>
      <c r="F473" s="90" t="s">
        <v>2256</v>
      </c>
      <c r="G473" s="90" t="s">
        <v>2905</v>
      </c>
      <c r="H473" s="90" t="s">
        <v>559</v>
      </c>
      <c r="I473" s="86" t="s">
        <v>1586</v>
      </c>
      <c r="J473" s="90" t="s">
        <v>1741</v>
      </c>
      <c r="K473" s="83" t="s">
        <v>2612</v>
      </c>
      <c r="L473" s="82"/>
      <c r="M473" s="90">
        <v>1</v>
      </c>
      <c r="N473" s="90"/>
      <c r="O473" s="90">
        <f t="shared" si="91"/>
        <v>1</v>
      </c>
      <c r="P473" s="90"/>
      <c r="Q473" s="90">
        <f t="shared" si="91"/>
        <v>1</v>
      </c>
      <c r="R473" s="90"/>
      <c r="S473" s="90">
        <f t="shared" si="92"/>
        <v>1</v>
      </c>
      <c r="T473" s="90"/>
      <c r="U473" s="90">
        <f t="shared" si="92"/>
        <v>1</v>
      </c>
      <c r="V473" s="90"/>
      <c r="W473" s="90">
        <f t="shared" si="92"/>
        <v>1</v>
      </c>
      <c r="X473" s="90"/>
      <c r="Y473" s="90">
        <f t="shared" si="92"/>
        <v>1</v>
      </c>
      <c r="Z473" s="90"/>
      <c r="AA473" s="90">
        <f t="shared" si="93"/>
        <v>1</v>
      </c>
      <c r="AB473" s="90"/>
      <c r="AC473" s="90">
        <f t="shared" si="93"/>
        <v>1</v>
      </c>
      <c r="AD473" s="90"/>
      <c r="AE473" s="90">
        <f t="shared" si="93"/>
        <v>1</v>
      </c>
      <c r="AF473" s="90"/>
      <c r="AG473" s="90">
        <f t="shared" si="93"/>
        <v>1</v>
      </c>
      <c r="AH473" s="90"/>
      <c r="AI473" s="90">
        <f t="shared" si="93"/>
        <v>1</v>
      </c>
      <c r="AJ473" s="90"/>
      <c r="AK473" s="90">
        <f t="shared" si="94"/>
        <v>1</v>
      </c>
    </row>
    <row r="474" spans="1:37" x14ac:dyDescent="0.2">
      <c r="A474" s="87" t="s">
        <v>815</v>
      </c>
      <c r="B474" s="90" t="s">
        <v>217</v>
      </c>
      <c r="C474" s="94" t="s">
        <v>1055</v>
      </c>
      <c r="D474" s="90" t="s">
        <v>1025</v>
      </c>
      <c r="E474" s="94" t="s">
        <v>434</v>
      </c>
      <c r="F474" s="90" t="s">
        <v>1998</v>
      </c>
      <c r="G474" s="90" t="s">
        <v>2785</v>
      </c>
      <c r="H474" s="90" t="s">
        <v>1129</v>
      </c>
      <c r="I474" s="86" t="s">
        <v>1586</v>
      </c>
      <c r="J474" s="90" t="s">
        <v>1741</v>
      </c>
      <c r="K474" s="83" t="s">
        <v>2612</v>
      </c>
      <c r="L474" s="82"/>
      <c r="M474" s="90">
        <v>1</v>
      </c>
      <c r="N474" s="90"/>
      <c r="O474" s="90">
        <f t="shared" si="91"/>
        <v>1</v>
      </c>
      <c r="P474" s="90"/>
      <c r="Q474" s="90">
        <f t="shared" si="91"/>
        <v>1</v>
      </c>
      <c r="R474" s="90"/>
      <c r="S474" s="90">
        <f t="shared" si="92"/>
        <v>1</v>
      </c>
      <c r="T474" s="90"/>
      <c r="U474" s="90">
        <f t="shared" si="92"/>
        <v>1</v>
      </c>
      <c r="V474" s="90"/>
      <c r="W474" s="90">
        <f t="shared" si="92"/>
        <v>1</v>
      </c>
      <c r="X474" s="90"/>
      <c r="Y474" s="90">
        <f t="shared" si="92"/>
        <v>1</v>
      </c>
      <c r="Z474" s="90"/>
      <c r="AA474" s="90">
        <f t="shared" si="93"/>
        <v>1</v>
      </c>
      <c r="AB474" s="90"/>
      <c r="AC474" s="90">
        <f t="shared" si="93"/>
        <v>1</v>
      </c>
      <c r="AD474" s="90"/>
      <c r="AE474" s="90">
        <f t="shared" si="93"/>
        <v>1</v>
      </c>
      <c r="AF474" s="90"/>
      <c r="AG474" s="90">
        <f t="shared" si="93"/>
        <v>1</v>
      </c>
      <c r="AH474" s="90"/>
      <c r="AI474" s="90">
        <f t="shared" si="93"/>
        <v>1</v>
      </c>
      <c r="AJ474" s="90"/>
      <c r="AK474" s="90">
        <f t="shared" si="94"/>
        <v>1</v>
      </c>
    </row>
    <row r="475" spans="1:37" x14ac:dyDescent="0.2">
      <c r="A475" s="87" t="s">
        <v>815</v>
      </c>
      <c r="B475" s="90" t="s">
        <v>217</v>
      </c>
      <c r="C475" s="94" t="s">
        <v>1055</v>
      </c>
      <c r="D475" s="90" t="s">
        <v>1025</v>
      </c>
      <c r="E475" s="94" t="s">
        <v>1684</v>
      </c>
      <c r="F475" s="90" t="s">
        <v>2256</v>
      </c>
      <c r="G475" s="90" t="s">
        <v>2715</v>
      </c>
      <c r="H475" s="90" t="s">
        <v>2461</v>
      </c>
      <c r="I475" s="86" t="s">
        <v>1586</v>
      </c>
      <c r="J475" s="90" t="s">
        <v>1741</v>
      </c>
      <c r="K475" s="83" t="s">
        <v>2612</v>
      </c>
      <c r="L475" s="82"/>
      <c r="M475" s="90">
        <v>2</v>
      </c>
      <c r="N475" s="90"/>
      <c r="O475" s="90">
        <f t="shared" si="91"/>
        <v>2</v>
      </c>
      <c r="P475" s="90"/>
      <c r="Q475" s="90">
        <f t="shared" si="91"/>
        <v>2</v>
      </c>
      <c r="R475" s="90"/>
      <c r="S475" s="90">
        <f t="shared" si="92"/>
        <v>2</v>
      </c>
      <c r="T475" s="90"/>
      <c r="U475" s="90">
        <f t="shared" si="92"/>
        <v>2</v>
      </c>
      <c r="V475" s="90"/>
      <c r="W475" s="90">
        <f t="shared" si="92"/>
        <v>2</v>
      </c>
      <c r="X475" s="90"/>
      <c r="Y475" s="90">
        <f t="shared" si="92"/>
        <v>2</v>
      </c>
      <c r="Z475" s="90"/>
      <c r="AA475" s="90">
        <f t="shared" si="93"/>
        <v>2</v>
      </c>
      <c r="AB475" s="90"/>
      <c r="AC475" s="90">
        <f t="shared" si="93"/>
        <v>2</v>
      </c>
      <c r="AD475" s="90"/>
      <c r="AE475" s="90">
        <f t="shared" si="93"/>
        <v>2</v>
      </c>
      <c r="AF475" s="90"/>
      <c r="AG475" s="90">
        <f t="shared" si="93"/>
        <v>2</v>
      </c>
      <c r="AH475" s="90"/>
      <c r="AI475" s="90">
        <f t="shared" ref="AI475:AK519" si="95">SUM(AG475:AH475)</f>
        <v>2</v>
      </c>
      <c r="AJ475" s="90"/>
      <c r="AK475" s="90">
        <f t="shared" si="95"/>
        <v>2</v>
      </c>
    </row>
    <row r="476" spans="1:37" x14ac:dyDescent="0.2">
      <c r="A476" s="87" t="s">
        <v>815</v>
      </c>
      <c r="B476" s="90" t="s">
        <v>217</v>
      </c>
      <c r="C476" s="94" t="s">
        <v>585</v>
      </c>
      <c r="D476" s="90" t="s">
        <v>1349</v>
      </c>
      <c r="E476" s="94" t="s">
        <v>434</v>
      </c>
      <c r="F476" s="90" t="s">
        <v>1998</v>
      </c>
      <c r="G476" s="90" t="s">
        <v>2906</v>
      </c>
      <c r="H476" s="90" t="s">
        <v>1530</v>
      </c>
      <c r="I476" s="86" t="s">
        <v>1586</v>
      </c>
      <c r="J476" s="90" t="s">
        <v>1741</v>
      </c>
      <c r="K476" s="83" t="s">
        <v>2612</v>
      </c>
      <c r="L476" s="82"/>
      <c r="M476" s="90">
        <v>1</v>
      </c>
      <c r="N476" s="90"/>
      <c r="O476" s="90">
        <f t="shared" si="91"/>
        <v>1</v>
      </c>
      <c r="P476" s="90"/>
      <c r="Q476" s="90">
        <f t="shared" si="91"/>
        <v>1</v>
      </c>
      <c r="R476" s="90"/>
      <c r="S476" s="90">
        <f t="shared" si="92"/>
        <v>1</v>
      </c>
      <c r="T476" s="90"/>
      <c r="U476" s="90">
        <f t="shared" si="92"/>
        <v>1</v>
      </c>
      <c r="V476" s="90"/>
      <c r="W476" s="90">
        <f t="shared" si="92"/>
        <v>1</v>
      </c>
      <c r="X476" s="90"/>
      <c r="Y476" s="90">
        <f t="shared" si="92"/>
        <v>1</v>
      </c>
      <c r="Z476" s="90"/>
      <c r="AA476" s="90">
        <f t="shared" si="93"/>
        <v>1</v>
      </c>
      <c r="AB476" s="90"/>
      <c r="AC476" s="90">
        <f t="shared" si="93"/>
        <v>1</v>
      </c>
      <c r="AD476" s="90"/>
      <c r="AE476" s="90">
        <f t="shared" si="93"/>
        <v>1</v>
      </c>
      <c r="AF476" s="90"/>
      <c r="AG476" s="90">
        <f t="shared" si="93"/>
        <v>1</v>
      </c>
      <c r="AH476" s="90"/>
      <c r="AI476" s="90">
        <f t="shared" si="95"/>
        <v>1</v>
      </c>
      <c r="AJ476" s="90"/>
      <c r="AK476" s="90">
        <f t="shared" si="95"/>
        <v>1</v>
      </c>
    </row>
    <row r="477" spans="1:37" x14ac:dyDescent="0.2">
      <c r="A477" s="87" t="s">
        <v>815</v>
      </c>
      <c r="B477" s="90" t="s">
        <v>217</v>
      </c>
      <c r="C477" s="94" t="s">
        <v>443</v>
      </c>
      <c r="D477" s="90" t="s">
        <v>2104</v>
      </c>
      <c r="E477" s="94" t="s">
        <v>434</v>
      </c>
      <c r="F477" s="90" t="s">
        <v>1998</v>
      </c>
      <c r="G477" s="90" t="s">
        <v>2641</v>
      </c>
      <c r="H477" s="90" t="s">
        <v>2462</v>
      </c>
      <c r="I477" s="86" t="s">
        <v>1586</v>
      </c>
      <c r="J477" s="90" t="s">
        <v>1741</v>
      </c>
      <c r="K477" s="83" t="s">
        <v>2612</v>
      </c>
      <c r="L477" s="82"/>
      <c r="M477" s="90">
        <v>7</v>
      </c>
      <c r="N477" s="90"/>
      <c r="O477" s="90">
        <f t="shared" si="91"/>
        <v>7</v>
      </c>
      <c r="P477" s="90"/>
      <c r="Q477" s="90">
        <f t="shared" si="91"/>
        <v>7</v>
      </c>
      <c r="R477" s="90"/>
      <c r="S477" s="90">
        <f t="shared" si="92"/>
        <v>7</v>
      </c>
      <c r="T477" s="90"/>
      <c r="U477" s="90">
        <f t="shared" si="92"/>
        <v>7</v>
      </c>
      <c r="V477" s="90"/>
      <c r="W477" s="90">
        <f t="shared" si="92"/>
        <v>7</v>
      </c>
      <c r="X477" s="90"/>
      <c r="Y477" s="90">
        <f t="shared" si="92"/>
        <v>7</v>
      </c>
      <c r="Z477" s="90"/>
      <c r="AA477" s="90">
        <f t="shared" si="93"/>
        <v>7</v>
      </c>
      <c r="AB477" s="90"/>
      <c r="AC477" s="90">
        <f t="shared" si="93"/>
        <v>7</v>
      </c>
      <c r="AD477" s="90"/>
      <c r="AE477" s="90">
        <f t="shared" si="93"/>
        <v>7</v>
      </c>
      <c r="AF477" s="90"/>
      <c r="AG477" s="90">
        <f t="shared" si="93"/>
        <v>7</v>
      </c>
      <c r="AH477" s="90"/>
      <c r="AI477" s="90">
        <f t="shared" si="95"/>
        <v>7</v>
      </c>
      <c r="AJ477" s="90"/>
      <c r="AK477" s="90">
        <f t="shared" si="95"/>
        <v>7</v>
      </c>
    </row>
    <row r="478" spans="1:37" x14ac:dyDescent="0.2">
      <c r="A478" s="87" t="s">
        <v>815</v>
      </c>
      <c r="B478" s="90" t="s">
        <v>217</v>
      </c>
      <c r="C478" s="94" t="s">
        <v>2977</v>
      </c>
      <c r="D478" s="90" t="s">
        <v>3082</v>
      </c>
      <c r="E478" s="94" t="s">
        <v>434</v>
      </c>
      <c r="F478" s="90" t="s">
        <v>1998</v>
      </c>
      <c r="G478" s="90" t="s">
        <v>3083</v>
      </c>
      <c r="H478" s="90" t="s">
        <v>3084</v>
      </c>
      <c r="I478" s="86" t="s">
        <v>1586</v>
      </c>
      <c r="J478" s="90" t="s">
        <v>1741</v>
      </c>
      <c r="K478" s="83" t="s">
        <v>2612</v>
      </c>
      <c r="L478" s="82"/>
      <c r="M478" s="90">
        <v>1</v>
      </c>
      <c r="N478" s="90"/>
      <c r="O478" s="90">
        <f t="shared" si="91"/>
        <v>1</v>
      </c>
      <c r="P478" s="90"/>
      <c r="Q478" s="90">
        <f t="shared" si="91"/>
        <v>1</v>
      </c>
      <c r="R478" s="90"/>
      <c r="S478" s="90">
        <f t="shared" si="92"/>
        <v>1</v>
      </c>
      <c r="T478" s="90"/>
      <c r="U478" s="90">
        <f t="shared" si="92"/>
        <v>1</v>
      </c>
      <c r="V478" s="90"/>
      <c r="W478" s="90">
        <f t="shared" si="92"/>
        <v>1</v>
      </c>
      <c r="X478" s="90"/>
      <c r="Y478" s="90">
        <f t="shared" si="92"/>
        <v>1</v>
      </c>
      <c r="Z478" s="90"/>
      <c r="AA478" s="90">
        <f t="shared" si="93"/>
        <v>1</v>
      </c>
      <c r="AB478" s="90"/>
      <c r="AC478" s="90">
        <f t="shared" si="93"/>
        <v>1</v>
      </c>
      <c r="AD478" s="90"/>
      <c r="AE478" s="90">
        <f t="shared" si="93"/>
        <v>1</v>
      </c>
      <c r="AF478" s="90"/>
      <c r="AG478" s="90">
        <f t="shared" si="93"/>
        <v>1</v>
      </c>
      <c r="AH478" s="90"/>
      <c r="AI478" s="90">
        <f t="shared" si="95"/>
        <v>1</v>
      </c>
      <c r="AJ478" s="90"/>
      <c r="AK478" s="90">
        <f t="shared" si="95"/>
        <v>1</v>
      </c>
    </row>
    <row r="479" spans="1:37" x14ac:dyDescent="0.2">
      <c r="A479" s="87" t="s">
        <v>815</v>
      </c>
      <c r="B479" s="90" t="s">
        <v>217</v>
      </c>
      <c r="C479" s="94" t="s">
        <v>1060</v>
      </c>
      <c r="D479" s="90" t="s">
        <v>1607</v>
      </c>
      <c r="E479" s="94" t="s">
        <v>434</v>
      </c>
      <c r="F479" s="90" t="s">
        <v>1998</v>
      </c>
      <c r="G479" s="90" t="s">
        <v>2907</v>
      </c>
      <c r="H479" s="90" t="s">
        <v>103</v>
      </c>
      <c r="I479" s="86" t="s">
        <v>1586</v>
      </c>
      <c r="J479" s="90" t="s">
        <v>1741</v>
      </c>
      <c r="K479" s="83" t="s">
        <v>2612</v>
      </c>
      <c r="L479" s="82"/>
      <c r="M479" s="90">
        <v>7</v>
      </c>
      <c r="N479" s="90"/>
      <c r="O479" s="90">
        <f t="shared" si="91"/>
        <v>7</v>
      </c>
      <c r="P479" s="90"/>
      <c r="Q479" s="90">
        <f t="shared" si="91"/>
        <v>7</v>
      </c>
      <c r="R479" s="90"/>
      <c r="S479" s="90">
        <f t="shared" si="92"/>
        <v>7</v>
      </c>
      <c r="T479" s="90"/>
      <c r="U479" s="90">
        <f t="shared" si="92"/>
        <v>7</v>
      </c>
      <c r="V479" s="90"/>
      <c r="W479" s="90">
        <f t="shared" si="92"/>
        <v>7</v>
      </c>
      <c r="X479" s="90"/>
      <c r="Y479" s="90">
        <f t="shared" si="92"/>
        <v>7</v>
      </c>
      <c r="Z479" s="90"/>
      <c r="AA479" s="90">
        <f t="shared" si="93"/>
        <v>7</v>
      </c>
      <c r="AB479" s="90"/>
      <c r="AC479" s="90">
        <f t="shared" si="93"/>
        <v>7</v>
      </c>
      <c r="AD479" s="90"/>
      <c r="AE479" s="90">
        <f t="shared" si="93"/>
        <v>7</v>
      </c>
      <c r="AF479" s="90"/>
      <c r="AG479" s="90">
        <f t="shared" si="93"/>
        <v>7</v>
      </c>
      <c r="AH479" s="90"/>
      <c r="AI479" s="90">
        <f t="shared" si="95"/>
        <v>7</v>
      </c>
      <c r="AJ479" s="90"/>
      <c r="AK479" s="90">
        <f t="shared" si="95"/>
        <v>7</v>
      </c>
    </row>
    <row r="480" spans="1:37" x14ac:dyDescent="0.2">
      <c r="A480" s="87" t="s">
        <v>815</v>
      </c>
      <c r="B480" s="90" t="s">
        <v>217</v>
      </c>
      <c r="C480" s="94" t="s">
        <v>1061</v>
      </c>
      <c r="D480" s="90" t="s">
        <v>1561</v>
      </c>
      <c r="E480" s="94" t="s">
        <v>434</v>
      </c>
      <c r="F480" s="90" t="s">
        <v>1998</v>
      </c>
      <c r="G480" s="90" t="s">
        <v>1994</v>
      </c>
      <c r="H480" s="90" t="s">
        <v>2155</v>
      </c>
      <c r="I480" s="86" t="s">
        <v>1586</v>
      </c>
      <c r="J480" s="90" t="s">
        <v>1741</v>
      </c>
      <c r="K480" s="83" t="s">
        <v>2612</v>
      </c>
      <c r="L480" s="82"/>
      <c r="M480" s="90">
        <v>1</v>
      </c>
      <c r="N480" s="90"/>
      <c r="O480" s="90">
        <f t="shared" si="91"/>
        <v>1</v>
      </c>
      <c r="P480" s="90"/>
      <c r="Q480" s="90">
        <f t="shared" si="91"/>
        <v>1</v>
      </c>
      <c r="R480" s="90"/>
      <c r="S480" s="90">
        <f t="shared" si="92"/>
        <v>1</v>
      </c>
      <c r="T480" s="90"/>
      <c r="U480" s="90">
        <f t="shared" si="92"/>
        <v>1</v>
      </c>
      <c r="V480" s="90"/>
      <c r="W480" s="90">
        <f t="shared" si="92"/>
        <v>1</v>
      </c>
      <c r="X480" s="90"/>
      <c r="Y480" s="90">
        <f t="shared" si="92"/>
        <v>1</v>
      </c>
      <c r="Z480" s="90"/>
      <c r="AA480" s="90">
        <f t="shared" si="93"/>
        <v>1</v>
      </c>
      <c r="AB480" s="90"/>
      <c r="AC480" s="90">
        <f t="shared" si="93"/>
        <v>1</v>
      </c>
      <c r="AD480" s="90"/>
      <c r="AE480" s="90">
        <f t="shared" si="93"/>
        <v>1</v>
      </c>
      <c r="AF480" s="90"/>
      <c r="AG480" s="90">
        <f t="shared" si="93"/>
        <v>1</v>
      </c>
      <c r="AH480" s="90"/>
      <c r="AI480" s="90">
        <f t="shared" si="95"/>
        <v>1</v>
      </c>
      <c r="AJ480" s="90"/>
      <c r="AK480" s="90">
        <f t="shared" si="95"/>
        <v>1</v>
      </c>
    </row>
    <row r="481" spans="1:37" x14ac:dyDescent="0.2">
      <c r="A481" s="87" t="s">
        <v>815</v>
      </c>
      <c r="B481" s="90" t="s">
        <v>217</v>
      </c>
      <c r="C481" s="94" t="s">
        <v>1011</v>
      </c>
      <c r="D481" s="90" t="s">
        <v>2107</v>
      </c>
      <c r="E481" s="94" t="s">
        <v>764</v>
      </c>
      <c r="F481" s="90" t="s">
        <v>2257</v>
      </c>
      <c r="G481" s="90" t="s">
        <v>2908</v>
      </c>
      <c r="H481" s="90" t="s">
        <v>2463</v>
      </c>
      <c r="I481" s="86" t="s">
        <v>1586</v>
      </c>
      <c r="J481" s="90" t="s">
        <v>1741</v>
      </c>
      <c r="K481" s="83" t="s">
        <v>2612</v>
      </c>
      <c r="L481" s="82"/>
      <c r="M481" s="90">
        <v>2</v>
      </c>
      <c r="N481" s="90"/>
      <c r="O481" s="90">
        <f t="shared" si="91"/>
        <v>2</v>
      </c>
      <c r="P481" s="90"/>
      <c r="Q481" s="90">
        <f t="shared" si="91"/>
        <v>2</v>
      </c>
      <c r="R481" s="90"/>
      <c r="S481" s="90">
        <f t="shared" si="92"/>
        <v>2</v>
      </c>
      <c r="T481" s="90"/>
      <c r="U481" s="90">
        <f t="shared" si="92"/>
        <v>2</v>
      </c>
      <c r="V481" s="90"/>
      <c r="W481" s="90">
        <f t="shared" si="92"/>
        <v>2</v>
      </c>
      <c r="X481" s="90"/>
      <c r="Y481" s="90">
        <f t="shared" si="92"/>
        <v>2</v>
      </c>
      <c r="Z481" s="90"/>
      <c r="AA481" s="90">
        <f t="shared" si="93"/>
        <v>2</v>
      </c>
      <c r="AB481" s="90"/>
      <c r="AC481" s="90">
        <f t="shared" si="93"/>
        <v>2</v>
      </c>
      <c r="AD481" s="90"/>
      <c r="AE481" s="90">
        <f t="shared" si="93"/>
        <v>2</v>
      </c>
      <c r="AF481" s="90"/>
      <c r="AG481" s="90">
        <f t="shared" si="93"/>
        <v>2</v>
      </c>
      <c r="AH481" s="90"/>
      <c r="AI481" s="90">
        <f t="shared" si="95"/>
        <v>2</v>
      </c>
      <c r="AJ481" s="90"/>
      <c r="AK481" s="90">
        <f t="shared" si="95"/>
        <v>2</v>
      </c>
    </row>
    <row r="482" spans="1:37" x14ac:dyDescent="0.2">
      <c r="A482" s="87" t="s">
        <v>815</v>
      </c>
      <c r="B482" s="90" t="s">
        <v>217</v>
      </c>
      <c r="C482" s="94" t="s">
        <v>618</v>
      </c>
      <c r="D482" s="90" t="s">
        <v>2108</v>
      </c>
      <c r="E482" s="94" t="s">
        <v>480</v>
      </c>
      <c r="F482" s="90" t="s">
        <v>2258</v>
      </c>
      <c r="G482" s="90" t="s">
        <v>2909</v>
      </c>
      <c r="H482" s="90" t="s">
        <v>2464</v>
      </c>
      <c r="I482" s="86" t="s">
        <v>1586</v>
      </c>
      <c r="J482" s="90" t="s">
        <v>1741</v>
      </c>
      <c r="K482" s="83" t="s">
        <v>2612</v>
      </c>
      <c r="L482" s="82"/>
      <c r="M482" s="90">
        <v>1</v>
      </c>
      <c r="N482" s="90"/>
      <c r="O482" s="90">
        <f t="shared" si="91"/>
        <v>1</v>
      </c>
      <c r="P482" s="90"/>
      <c r="Q482" s="90">
        <f t="shared" si="91"/>
        <v>1</v>
      </c>
      <c r="R482" s="90"/>
      <c r="S482" s="90">
        <f t="shared" si="92"/>
        <v>1</v>
      </c>
      <c r="T482" s="90"/>
      <c r="U482" s="90">
        <f t="shared" si="92"/>
        <v>1</v>
      </c>
      <c r="V482" s="90"/>
      <c r="W482" s="90">
        <f t="shared" si="92"/>
        <v>1</v>
      </c>
      <c r="X482" s="90"/>
      <c r="Y482" s="90">
        <f t="shared" si="92"/>
        <v>1</v>
      </c>
      <c r="Z482" s="90"/>
      <c r="AA482" s="90">
        <f t="shared" si="93"/>
        <v>1</v>
      </c>
      <c r="AB482" s="90"/>
      <c r="AC482" s="90">
        <f t="shared" si="93"/>
        <v>1</v>
      </c>
      <c r="AD482" s="90"/>
      <c r="AE482" s="90">
        <f t="shared" si="93"/>
        <v>1</v>
      </c>
      <c r="AF482" s="90"/>
      <c r="AG482" s="90">
        <f t="shared" si="93"/>
        <v>1</v>
      </c>
      <c r="AH482" s="90"/>
      <c r="AI482" s="90">
        <f t="shared" si="95"/>
        <v>1</v>
      </c>
      <c r="AJ482" s="90"/>
      <c r="AK482" s="90">
        <f t="shared" si="95"/>
        <v>1</v>
      </c>
    </row>
    <row r="483" spans="1:37" x14ac:dyDescent="0.2">
      <c r="A483" s="87" t="s">
        <v>815</v>
      </c>
      <c r="B483" s="90" t="s">
        <v>217</v>
      </c>
      <c r="C483" s="94" t="s">
        <v>620</v>
      </c>
      <c r="D483" s="90" t="s">
        <v>519</v>
      </c>
      <c r="E483" s="94" t="s">
        <v>245</v>
      </c>
      <c r="F483" s="90" t="s">
        <v>1763</v>
      </c>
      <c r="G483" s="90" t="s">
        <v>1314</v>
      </c>
      <c r="H483" s="90" t="s">
        <v>2436</v>
      </c>
      <c r="I483" s="86" t="s">
        <v>1586</v>
      </c>
      <c r="J483" s="90" t="s">
        <v>1741</v>
      </c>
      <c r="K483" s="83" t="s">
        <v>2612</v>
      </c>
      <c r="L483" s="82"/>
      <c r="M483" s="90">
        <v>1</v>
      </c>
      <c r="N483" s="90"/>
      <c r="O483" s="90">
        <f t="shared" si="91"/>
        <v>1</v>
      </c>
      <c r="P483" s="90"/>
      <c r="Q483" s="90">
        <f t="shared" si="91"/>
        <v>1</v>
      </c>
      <c r="R483" s="90"/>
      <c r="S483" s="90">
        <f t="shared" si="92"/>
        <v>1</v>
      </c>
      <c r="T483" s="90"/>
      <c r="U483" s="90">
        <f t="shared" si="92"/>
        <v>1</v>
      </c>
      <c r="V483" s="90"/>
      <c r="W483" s="90">
        <f t="shared" si="92"/>
        <v>1</v>
      </c>
      <c r="X483" s="90"/>
      <c r="Y483" s="90">
        <f t="shared" si="92"/>
        <v>1</v>
      </c>
      <c r="Z483" s="90"/>
      <c r="AA483" s="90">
        <f t="shared" si="93"/>
        <v>1</v>
      </c>
      <c r="AB483" s="90"/>
      <c r="AC483" s="90">
        <f t="shared" si="93"/>
        <v>1</v>
      </c>
      <c r="AD483" s="90"/>
      <c r="AE483" s="90">
        <f t="shared" si="93"/>
        <v>1</v>
      </c>
      <c r="AF483" s="90"/>
      <c r="AG483" s="90">
        <f t="shared" si="93"/>
        <v>1</v>
      </c>
      <c r="AH483" s="90"/>
      <c r="AI483" s="90">
        <f t="shared" si="95"/>
        <v>1</v>
      </c>
      <c r="AJ483" s="90"/>
      <c r="AK483" s="90">
        <f t="shared" si="95"/>
        <v>1</v>
      </c>
    </row>
    <row r="484" spans="1:37" x14ac:dyDescent="0.2">
      <c r="A484" s="87" t="s">
        <v>815</v>
      </c>
      <c r="B484" s="90" t="s">
        <v>217</v>
      </c>
      <c r="C484" s="94" t="s">
        <v>623</v>
      </c>
      <c r="D484" s="90" t="s">
        <v>423</v>
      </c>
      <c r="E484" s="94" t="s">
        <v>1688</v>
      </c>
      <c r="F484" s="90" t="s">
        <v>1412</v>
      </c>
      <c r="G484" s="90" t="s">
        <v>1475</v>
      </c>
      <c r="H484" s="90" t="s">
        <v>2465</v>
      </c>
      <c r="I484" s="86" t="s">
        <v>1586</v>
      </c>
      <c r="J484" s="90" t="s">
        <v>1741</v>
      </c>
      <c r="K484" s="83" t="s">
        <v>2612</v>
      </c>
      <c r="L484" s="82"/>
      <c r="M484" s="90">
        <v>1</v>
      </c>
      <c r="N484" s="90"/>
      <c r="O484" s="90">
        <f t="shared" si="91"/>
        <v>1</v>
      </c>
      <c r="P484" s="90"/>
      <c r="Q484" s="90">
        <f t="shared" si="91"/>
        <v>1</v>
      </c>
      <c r="R484" s="90"/>
      <c r="S484" s="90">
        <f t="shared" si="92"/>
        <v>1</v>
      </c>
      <c r="T484" s="90"/>
      <c r="U484" s="90">
        <f t="shared" si="92"/>
        <v>1</v>
      </c>
      <c r="V484" s="90"/>
      <c r="W484" s="90">
        <f t="shared" si="92"/>
        <v>1</v>
      </c>
      <c r="X484" s="90"/>
      <c r="Y484" s="90">
        <f t="shared" si="92"/>
        <v>1</v>
      </c>
      <c r="Z484" s="90"/>
      <c r="AA484" s="90">
        <f t="shared" si="93"/>
        <v>1</v>
      </c>
      <c r="AB484" s="90"/>
      <c r="AC484" s="90">
        <f t="shared" si="93"/>
        <v>1</v>
      </c>
      <c r="AD484" s="90"/>
      <c r="AE484" s="90">
        <f t="shared" si="93"/>
        <v>1</v>
      </c>
      <c r="AF484" s="90"/>
      <c r="AG484" s="90">
        <f t="shared" si="93"/>
        <v>1</v>
      </c>
      <c r="AH484" s="90"/>
      <c r="AI484" s="90">
        <f t="shared" si="95"/>
        <v>1</v>
      </c>
      <c r="AJ484" s="90"/>
      <c r="AK484" s="90">
        <f t="shared" si="95"/>
        <v>1</v>
      </c>
    </row>
    <row r="485" spans="1:37" x14ac:dyDescent="0.2">
      <c r="A485" s="87" t="s">
        <v>815</v>
      </c>
      <c r="B485" s="90" t="s">
        <v>217</v>
      </c>
      <c r="C485" s="94" t="s">
        <v>624</v>
      </c>
      <c r="D485" s="90" t="s">
        <v>1465</v>
      </c>
      <c r="E485" s="94" t="s">
        <v>1019</v>
      </c>
      <c r="F485" s="90" t="s">
        <v>1249</v>
      </c>
      <c r="G485" s="90" t="s">
        <v>1222</v>
      </c>
      <c r="H485" s="90" t="s">
        <v>2466</v>
      </c>
      <c r="I485" s="86" t="s">
        <v>1586</v>
      </c>
      <c r="J485" s="90" t="s">
        <v>1741</v>
      </c>
      <c r="K485" s="83" t="s">
        <v>2612</v>
      </c>
      <c r="L485" s="82"/>
      <c r="M485" s="90">
        <v>3</v>
      </c>
      <c r="N485" s="90"/>
      <c r="O485" s="90">
        <f t="shared" si="91"/>
        <v>3</v>
      </c>
      <c r="P485" s="90"/>
      <c r="Q485" s="90">
        <f t="shared" si="91"/>
        <v>3</v>
      </c>
      <c r="R485" s="90"/>
      <c r="S485" s="90">
        <f t="shared" si="92"/>
        <v>3</v>
      </c>
      <c r="T485" s="90"/>
      <c r="U485" s="90">
        <f t="shared" si="92"/>
        <v>3</v>
      </c>
      <c r="V485" s="90"/>
      <c r="W485" s="90">
        <f t="shared" si="92"/>
        <v>3</v>
      </c>
      <c r="X485" s="90"/>
      <c r="Y485" s="90">
        <f t="shared" si="92"/>
        <v>3</v>
      </c>
      <c r="Z485" s="90"/>
      <c r="AA485" s="90">
        <f t="shared" si="93"/>
        <v>3</v>
      </c>
      <c r="AB485" s="90"/>
      <c r="AC485" s="90">
        <f t="shared" si="93"/>
        <v>3</v>
      </c>
      <c r="AD485" s="90"/>
      <c r="AE485" s="90">
        <f t="shared" si="93"/>
        <v>3</v>
      </c>
      <c r="AF485" s="90"/>
      <c r="AG485" s="90">
        <f t="shared" si="93"/>
        <v>3</v>
      </c>
      <c r="AH485" s="90"/>
      <c r="AI485" s="90">
        <f t="shared" si="95"/>
        <v>3</v>
      </c>
      <c r="AJ485" s="90"/>
      <c r="AK485" s="90">
        <f t="shared" si="95"/>
        <v>3</v>
      </c>
    </row>
    <row r="486" spans="1:37" x14ac:dyDescent="0.2">
      <c r="A486" s="87" t="s">
        <v>815</v>
      </c>
      <c r="B486" s="90" t="s">
        <v>217</v>
      </c>
      <c r="C486" s="94" t="s">
        <v>820</v>
      </c>
      <c r="D486" s="90" t="s">
        <v>2109</v>
      </c>
      <c r="E486" s="94" t="s">
        <v>1019</v>
      </c>
      <c r="F486" s="90" t="s">
        <v>1249</v>
      </c>
      <c r="G486" s="90" t="s">
        <v>2199</v>
      </c>
      <c r="H486" s="90" t="s">
        <v>2467</v>
      </c>
      <c r="I486" s="86" t="s">
        <v>1586</v>
      </c>
      <c r="J486" s="90" t="s">
        <v>1741</v>
      </c>
      <c r="K486" s="83" t="s">
        <v>2612</v>
      </c>
      <c r="L486" s="82"/>
      <c r="M486" s="90">
        <v>17</v>
      </c>
      <c r="N486" s="90"/>
      <c r="O486" s="90">
        <f t="shared" si="91"/>
        <v>17</v>
      </c>
      <c r="P486" s="90"/>
      <c r="Q486" s="90">
        <f t="shared" si="91"/>
        <v>17</v>
      </c>
      <c r="R486" s="90"/>
      <c r="S486" s="90">
        <f t="shared" si="92"/>
        <v>17</v>
      </c>
      <c r="T486" s="90"/>
      <c r="U486" s="90">
        <f t="shared" si="92"/>
        <v>17</v>
      </c>
      <c r="V486" s="90"/>
      <c r="W486" s="90">
        <f t="shared" si="92"/>
        <v>17</v>
      </c>
      <c r="X486" s="90"/>
      <c r="Y486" s="90">
        <f t="shared" si="92"/>
        <v>17</v>
      </c>
      <c r="Z486" s="90"/>
      <c r="AA486" s="90">
        <f t="shared" si="93"/>
        <v>17</v>
      </c>
      <c r="AB486" s="90"/>
      <c r="AC486" s="90">
        <f t="shared" si="93"/>
        <v>17</v>
      </c>
      <c r="AD486" s="90"/>
      <c r="AE486" s="90">
        <f t="shared" si="93"/>
        <v>17</v>
      </c>
      <c r="AF486" s="90"/>
      <c r="AG486" s="90">
        <f t="shared" si="93"/>
        <v>17</v>
      </c>
      <c r="AH486" s="90"/>
      <c r="AI486" s="90">
        <f t="shared" si="95"/>
        <v>17</v>
      </c>
      <c r="AJ486" s="90"/>
      <c r="AK486" s="90">
        <f t="shared" si="95"/>
        <v>17</v>
      </c>
    </row>
    <row r="487" spans="1:37" x14ac:dyDescent="0.2">
      <c r="A487" s="87" t="s">
        <v>815</v>
      </c>
      <c r="B487" s="90" t="s">
        <v>217</v>
      </c>
      <c r="C487" s="94" t="s">
        <v>820</v>
      </c>
      <c r="D487" s="90" t="s">
        <v>2109</v>
      </c>
      <c r="E487" s="94" t="s">
        <v>709</v>
      </c>
      <c r="F487" s="90" t="s">
        <v>2259</v>
      </c>
      <c r="G487" s="90" t="s">
        <v>2910</v>
      </c>
      <c r="H487" s="90" t="s">
        <v>2468</v>
      </c>
      <c r="I487" s="86" t="s">
        <v>1586</v>
      </c>
      <c r="J487" s="90" t="s">
        <v>1741</v>
      </c>
      <c r="K487" s="83" t="s">
        <v>2612</v>
      </c>
      <c r="L487" s="82"/>
      <c r="M487" s="90">
        <v>1</v>
      </c>
      <c r="N487" s="90"/>
      <c r="O487" s="90">
        <f t="shared" si="91"/>
        <v>1</v>
      </c>
      <c r="P487" s="90"/>
      <c r="Q487" s="90">
        <f t="shared" si="91"/>
        <v>1</v>
      </c>
      <c r="R487" s="90"/>
      <c r="S487" s="90">
        <f t="shared" si="92"/>
        <v>1</v>
      </c>
      <c r="T487" s="90"/>
      <c r="U487" s="90">
        <f t="shared" si="92"/>
        <v>1</v>
      </c>
      <c r="V487" s="90"/>
      <c r="W487" s="90">
        <f t="shared" si="92"/>
        <v>1</v>
      </c>
      <c r="X487" s="90"/>
      <c r="Y487" s="90">
        <f t="shared" si="92"/>
        <v>1</v>
      </c>
      <c r="Z487" s="90"/>
      <c r="AA487" s="90">
        <f t="shared" si="93"/>
        <v>1</v>
      </c>
      <c r="AB487" s="90"/>
      <c r="AC487" s="90">
        <f t="shared" si="93"/>
        <v>1</v>
      </c>
      <c r="AD487" s="90"/>
      <c r="AE487" s="90">
        <f t="shared" si="93"/>
        <v>1</v>
      </c>
      <c r="AF487" s="90"/>
      <c r="AG487" s="90">
        <f t="shared" si="93"/>
        <v>1</v>
      </c>
      <c r="AH487" s="90"/>
      <c r="AI487" s="90">
        <f t="shared" si="95"/>
        <v>1</v>
      </c>
      <c r="AJ487" s="90"/>
      <c r="AK487" s="90">
        <f t="shared" si="95"/>
        <v>1</v>
      </c>
    </row>
    <row r="488" spans="1:37" x14ac:dyDescent="0.2">
      <c r="A488" s="87" t="s">
        <v>815</v>
      </c>
      <c r="B488" s="90" t="s">
        <v>217</v>
      </c>
      <c r="C488" s="94" t="s">
        <v>469</v>
      </c>
      <c r="D488" s="90" t="s">
        <v>1893</v>
      </c>
      <c r="E488" s="94" t="s">
        <v>747</v>
      </c>
      <c r="F488" s="90" t="s">
        <v>2260</v>
      </c>
      <c r="G488" s="90" t="s">
        <v>2911</v>
      </c>
      <c r="H488" s="90" t="s">
        <v>2469</v>
      </c>
      <c r="I488" s="86" t="s">
        <v>1586</v>
      </c>
      <c r="J488" s="90" t="s">
        <v>1741</v>
      </c>
      <c r="K488" s="83" t="s">
        <v>2612</v>
      </c>
      <c r="L488" s="82"/>
      <c r="M488" s="90">
        <v>0</v>
      </c>
      <c r="N488" s="90"/>
      <c r="O488" s="90">
        <f t="shared" si="91"/>
        <v>0</v>
      </c>
      <c r="P488" s="90"/>
      <c r="Q488" s="90">
        <f t="shared" si="91"/>
        <v>0</v>
      </c>
      <c r="R488" s="90"/>
      <c r="S488" s="90">
        <f t="shared" si="92"/>
        <v>0</v>
      </c>
      <c r="T488" s="90"/>
      <c r="U488" s="90">
        <f t="shared" si="92"/>
        <v>0</v>
      </c>
      <c r="V488" s="90"/>
      <c r="W488" s="90">
        <f t="shared" si="92"/>
        <v>0</v>
      </c>
      <c r="X488" s="90"/>
      <c r="Y488" s="90">
        <f t="shared" si="92"/>
        <v>0</v>
      </c>
      <c r="Z488" s="90"/>
      <c r="AA488" s="90">
        <f t="shared" si="93"/>
        <v>0</v>
      </c>
      <c r="AB488" s="90"/>
      <c r="AC488" s="90">
        <f t="shared" si="93"/>
        <v>0</v>
      </c>
      <c r="AD488" s="90"/>
      <c r="AE488" s="90">
        <f t="shared" si="93"/>
        <v>0</v>
      </c>
      <c r="AF488" s="90"/>
      <c r="AG488" s="90">
        <f t="shared" si="93"/>
        <v>0</v>
      </c>
      <c r="AH488" s="90"/>
      <c r="AI488" s="90">
        <f t="shared" si="95"/>
        <v>0</v>
      </c>
      <c r="AJ488" s="90"/>
      <c r="AK488" s="90">
        <f t="shared" si="95"/>
        <v>0</v>
      </c>
    </row>
    <row r="489" spans="1:37" x14ac:dyDescent="0.2">
      <c r="A489" s="87" t="s">
        <v>815</v>
      </c>
      <c r="B489" s="90" t="s">
        <v>217</v>
      </c>
      <c r="C489" s="94" t="s">
        <v>834</v>
      </c>
      <c r="D489" s="90" t="s">
        <v>503</v>
      </c>
      <c r="E489" s="94" t="s">
        <v>1019</v>
      </c>
      <c r="F489" s="90" t="s">
        <v>1249</v>
      </c>
      <c r="G489" s="90" t="s">
        <v>2570</v>
      </c>
      <c r="H489" s="90" t="s">
        <v>2470</v>
      </c>
      <c r="I489" s="86" t="s">
        <v>1586</v>
      </c>
      <c r="J489" s="90" t="s">
        <v>1741</v>
      </c>
      <c r="K489" s="83" t="s">
        <v>2612</v>
      </c>
      <c r="L489" s="82"/>
      <c r="M489" s="90">
        <v>12</v>
      </c>
      <c r="N489" s="90"/>
      <c r="O489" s="90">
        <f t="shared" si="91"/>
        <v>12</v>
      </c>
      <c r="P489" s="90"/>
      <c r="Q489" s="90">
        <f t="shared" si="91"/>
        <v>12</v>
      </c>
      <c r="R489" s="90"/>
      <c r="S489" s="90">
        <f t="shared" si="92"/>
        <v>12</v>
      </c>
      <c r="T489" s="90"/>
      <c r="U489" s="90">
        <f t="shared" si="92"/>
        <v>12</v>
      </c>
      <c r="V489" s="90"/>
      <c r="W489" s="90">
        <f t="shared" si="92"/>
        <v>12</v>
      </c>
      <c r="X489" s="90"/>
      <c r="Y489" s="90">
        <f t="shared" si="92"/>
        <v>12</v>
      </c>
      <c r="Z489" s="90"/>
      <c r="AA489" s="90">
        <f t="shared" si="93"/>
        <v>12</v>
      </c>
      <c r="AB489" s="90"/>
      <c r="AC489" s="90">
        <f t="shared" si="93"/>
        <v>12</v>
      </c>
      <c r="AD489" s="90"/>
      <c r="AE489" s="90">
        <f t="shared" si="93"/>
        <v>12</v>
      </c>
      <c r="AF489" s="90"/>
      <c r="AG489" s="90">
        <f t="shared" si="93"/>
        <v>12</v>
      </c>
      <c r="AH489" s="90"/>
      <c r="AI489" s="90">
        <f t="shared" si="95"/>
        <v>12</v>
      </c>
      <c r="AJ489" s="90"/>
      <c r="AK489" s="90">
        <f t="shared" si="95"/>
        <v>12</v>
      </c>
    </row>
    <row r="490" spans="1:37" x14ac:dyDescent="0.2">
      <c r="A490" s="87" t="s">
        <v>815</v>
      </c>
      <c r="B490" s="90" t="s">
        <v>217</v>
      </c>
      <c r="C490" s="94" t="s">
        <v>335</v>
      </c>
      <c r="D490" s="90" t="s">
        <v>2110</v>
      </c>
      <c r="E490" s="94" t="s">
        <v>1019</v>
      </c>
      <c r="F490" s="90" t="s">
        <v>1249</v>
      </c>
      <c r="G490" s="90" t="s">
        <v>1021</v>
      </c>
      <c r="H490" s="90" t="s">
        <v>1188</v>
      </c>
      <c r="I490" s="86" t="s">
        <v>1586</v>
      </c>
      <c r="J490" s="90" t="s">
        <v>1741</v>
      </c>
      <c r="K490" s="83" t="s">
        <v>2612</v>
      </c>
      <c r="L490" s="82"/>
      <c r="M490" s="90">
        <v>10</v>
      </c>
      <c r="N490" s="90"/>
      <c r="O490" s="90">
        <f t="shared" si="91"/>
        <v>10</v>
      </c>
      <c r="P490" s="90"/>
      <c r="Q490" s="90">
        <f t="shared" si="91"/>
        <v>10</v>
      </c>
      <c r="R490" s="90"/>
      <c r="S490" s="90">
        <f t="shared" si="92"/>
        <v>10</v>
      </c>
      <c r="T490" s="90"/>
      <c r="U490" s="90">
        <f t="shared" si="92"/>
        <v>10</v>
      </c>
      <c r="V490" s="90"/>
      <c r="W490" s="90">
        <f t="shared" si="92"/>
        <v>10</v>
      </c>
      <c r="X490" s="90"/>
      <c r="Y490" s="90">
        <f t="shared" si="92"/>
        <v>10</v>
      </c>
      <c r="Z490" s="90"/>
      <c r="AA490" s="90">
        <f t="shared" si="93"/>
        <v>10</v>
      </c>
      <c r="AB490" s="90"/>
      <c r="AC490" s="90">
        <f t="shared" si="93"/>
        <v>10</v>
      </c>
      <c r="AD490" s="90"/>
      <c r="AE490" s="90">
        <f t="shared" si="93"/>
        <v>10</v>
      </c>
      <c r="AF490" s="90"/>
      <c r="AG490" s="90">
        <f t="shared" si="93"/>
        <v>10</v>
      </c>
      <c r="AH490" s="90"/>
      <c r="AI490" s="90">
        <f t="shared" si="95"/>
        <v>10</v>
      </c>
      <c r="AJ490" s="90"/>
      <c r="AK490" s="90">
        <f t="shared" si="95"/>
        <v>10</v>
      </c>
    </row>
    <row r="491" spans="1:37" x14ac:dyDescent="0.2">
      <c r="A491" s="87" t="s">
        <v>815</v>
      </c>
      <c r="B491" s="90" t="s">
        <v>217</v>
      </c>
      <c r="C491" s="94" t="s">
        <v>838</v>
      </c>
      <c r="D491" s="90" t="s">
        <v>386</v>
      </c>
      <c r="E491" s="94" t="s">
        <v>1019</v>
      </c>
      <c r="F491" s="90" t="s">
        <v>1249</v>
      </c>
      <c r="G491" s="90" t="s">
        <v>2912</v>
      </c>
      <c r="H491" s="90" t="s">
        <v>1989</v>
      </c>
      <c r="I491" s="86" t="s">
        <v>1586</v>
      </c>
      <c r="J491" s="90" t="s">
        <v>1741</v>
      </c>
      <c r="K491" s="83" t="s">
        <v>2612</v>
      </c>
      <c r="L491" s="82"/>
      <c r="M491" s="90">
        <v>1</v>
      </c>
      <c r="N491" s="90"/>
      <c r="O491" s="90">
        <f t="shared" si="91"/>
        <v>1</v>
      </c>
      <c r="P491" s="90"/>
      <c r="Q491" s="90">
        <f t="shared" si="91"/>
        <v>1</v>
      </c>
      <c r="R491" s="90"/>
      <c r="S491" s="90">
        <f t="shared" si="92"/>
        <v>1</v>
      </c>
      <c r="T491" s="90"/>
      <c r="U491" s="90">
        <f t="shared" si="92"/>
        <v>1</v>
      </c>
      <c r="V491" s="90"/>
      <c r="W491" s="90">
        <f t="shared" si="92"/>
        <v>1</v>
      </c>
      <c r="X491" s="90"/>
      <c r="Y491" s="90">
        <f t="shared" si="92"/>
        <v>1</v>
      </c>
      <c r="Z491" s="90"/>
      <c r="AA491" s="90">
        <f t="shared" si="93"/>
        <v>1</v>
      </c>
      <c r="AB491" s="90"/>
      <c r="AC491" s="90">
        <f t="shared" si="93"/>
        <v>1</v>
      </c>
      <c r="AD491" s="90"/>
      <c r="AE491" s="90">
        <f t="shared" si="93"/>
        <v>1</v>
      </c>
      <c r="AF491" s="90"/>
      <c r="AG491" s="90">
        <f t="shared" si="93"/>
        <v>1</v>
      </c>
      <c r="AH491" s="90"/>
      <c r="AI491" s="90">
        <f t="shared" si="95"/>
        <v>1</v>
      </c>
      <c r="AJ491" s="90"/>
      <c r="AK491" s="90">
        <f t="shared" si="95"/>
        <v>1</v>
      </c>
    </row>
    <row r="492" spans="1:37" x14ac:dyDescent="0.2">
      <c r="A492" s="87" t="s">
        <v>815</v>
      </c>
      <c r="B492" s="90" t="s">
        <v>217</v>
      </c>
      <c r="C492" s="94" t="s">
        <v>845</v>
      </c>
      <c r="D492" s="90" t="s">
        <v>2113</v>
      </c>
      <c r="E492" s="94" t="s">
        <v>682</v>
      </c>
      <c r="F492" s="90" t="s">
        <v>2236</v>
      </c>
      <c r="G492" s="90" t="s">
        <v>2913</v>
      </c>
      <c r="H492" s="90" t="s">
        <v>1262</v>
      </c>
      <c r="I492" s="86" t="s">
        <v>1586</v>
      </c>
      <c r="J492" s="90" t="s">
        <v>1741</v>
      </c>
      <c r="K492" s="83" t="s">
        <v>2612</v>
      </c>
      <c r="L492" s="82"/>
      <c r="M492" s="90">
        <v>0</v>
      </c>
      <c r="N492" s="90"/>
      <c r="O492" s="90">
        <f t="shared" si="91"/>
        <v>0</v>
      </c>
      <c r="P492" s="90"/>
      <c r="Q492" s="90">
        <f t="shared" si="91"/>
        <v>0</v>
      </c>
      <c r="R492" s="90"/>
      <c r="S492" s="90">
        <f t="shared" si="92"/>
        <v>0</v>
      </c>
      <c r="T492" s="90"/>
      <c r="U492" s="90">
        <f t="shared" si="92"/>
        <v>0</v>
      </c>
      <c r="V492" s="90"/>
      <c r="W492" s="90">
        <f t="shared" si="92"/>
        <v>0</v>
      </c>
      <c r="X492" s="90"/>
      <c r="Y492" s="90">
        <f t="shared" si="92"/>
        <v>0</v>
      </c>
      <c r="Z492" s="90"/>
      <c r="AA492" s="90">
        <f t="shared" si="93"/>
        <v>0</v>
      </c>
      <c r="AB492" s="90"/>
      <c r="AC492" s="90">
        <f t="shared" si="93"/>
        <v>0</v>
      </c>
      <c r="AD492" s="90"/>
      <c r="AE492" s="90">
        <f t="shared" si="93"/>
        <v>0</v>
      </c>
      <c r="AF492" s="90"/>
      <c r="AG492" s="90">
        <f t="shared" si="93"/>
        <v>0</v>
      </c>
      <c r="AH492" s="90"/>
      <c r="AI492" s="90">
        <f t="shared" si="95"/>
        <v>0</v>
      </c>
      <c r="AJ492" s="90"/>
      <c r="AK492" s="90">
        <f t="shared" si="95"/>
        <v>0</v>
      </c>
    </row>
    <row r="493" spans="1:37" x14ac:dyDescent="0.2">
      <c r="A493" s="87" t="s">
        <v>815</v>
      </c>
      <c r="B493" s="90" t="s">
        <v>217</v>
      </c>
      <c r="C493" s="94" t="s">
        <v>635</v>
      </c>
      <c r="D493" s="90" t="s">
        <v>370</v>
      </c>
      <c r="E493" s="94" t="s">
        <v>467</v>
      </c>
      <c r="F493" s="90" t="s">
        <v>1934</v>
      </c>
      <c r="G493" s="90" t="s">
        <v>904</v>
      </c>
      <c r="H493" s="90" t="s">
        <v>2471</v>
      </c>
      <c r="I493" s="86" t="s">
        <v>1586</v>
      </c>
      <c r="J493" s="90" t="s">
        <v>1741</v>
      </c>
      <c r="K493" s="83" t="s">
        <v>2612</v>
      </c>
      <c r="L493" s="82"/>
      <c r="M493" s="90">
        <v>1</v>
      </c>
      <c r="N493" s="90"/>
      <c r="O493" s="90">
        <f t="shared" si="91"/>
        <v>1</v>
      </c>
      <c r="P493" s="90"/>
      <c r="Q493" s="90">
        <f t="shared" si="91"/>
        <v>1</v>
      </c>
      <c r="R493" s="90"/>
      <c r="S493" s="90">
        <f t="shared" si="92"/>
        <v>1</v>
      </c>
      <c r="T493" s="90"/>
      <c r="U493" s="90">
        <f t="shared" si="92"/>
        <v>1</v>
      </c>
      <c r="V493" s="90"/>
      <c r="W493" s="90">
        <f t="shared" si="92"/>
        <v>1</v>
      </c>
      <c r="X493" s="90"/>
      <c r="Y493" s="90">
        <f t="shared" si="92"/>
        <v>1</v>
      </c>
      <c r="Z493" s="90"/>
      <c r="AA493" s="90">
        <f t="shared" si="93"/>
        <v>1</v>
      </c>
      <c r="AB493" s="90"/>
      <c r="AC493" s="90">
        <f t="shared" si="93"/>
        <v>1</v>
      </c>
      <c r="AD493" s="90"/>
      <c r="AE493" s="90">
        <f t="shared" si="93"/>
        <v>1</v>
      </c>
      <c r="AF493" s="90"/>
      <c r="AG493" s="90">
        <f t="shared" si="93"/>
        <v>1</v>
      </c>
      <c r="AH493" s="90"/>
      <c r="AI493" s="90">
        <f t="shared" si="95"/>
        <v>1</v>
      </c>
      <c r="AJ493" s="90"/>
      <c r="AK493" s="90">
        <f t="shared" si="95"/>
        <v>1</v>
      </c>
    </row>
    <row r="494" spans="1:37" x14ac:dyDescent="0.2">
      <c r="A494" s="87" t="s">
        <v>815</v>
      </c>
      <c r="B494" s="90" t="s">
        <v>217</v>
      </c>
      <c r="C494" s="94" t="s">
        <v>243</v>
      </c>
      <c r="D494" s="90" t="s">
        <v>2114</v>
      </c>
      <c r="E494" s="94" t="s">
        <v>636</v>
      </c>
      <c r="F494" s="90" t="s">
        <v>2261</v>
      </c>
      <c r="G494" s="90" t="s">
        <v>247</v>
      </c>
      <c r="H494" s="90" t="s">
        <v>634</v>
      </c>
      <c r="I494" s="86" t="s">
        <v>1586</v>
      </c>
      <c r="J494" s="90" t="s">
        <v>1741</v>
      </c>
      <c r="K494" s="83" t="s">
        <v>2612</v>
      </c>
      <c r="L494" s="82"/>
      <c r="M494" s="90">
        <v>7</v>
      </c>
      <c r="N494" s="90"/>
      <c r="O494" s="90">
        <f t="shared" si="91"/>
        <v>7</v>
      </c>
      <c r="P494" s="90"/>
      <c r="Q494" s="90">
        <f t="shared" si="91"/>
        <v>7</v>
      </c>
      <c r="R494" s="90"/>
      <c r="S494" s="90">
        <f t="shared" si="92"/>
        <v>7</v>
      </c>
      <c r="T494" s="90"/>
      <c r="U494" s="90">
        <f t="shared" si="92"/>
        <v>7</v>
      </c>
      <c r="V494" s="90"/>
      <c r="W494" s="90">
        <f t="shared" si="92"/>
        <v>7</v>
      </c>
      <c r="X494" s="90"/>
      <c r="Y494" s="90">
        <f t="shared" si="92"/>
        <v>7</v>
      </c>
      <c r="Z494" s="90"/>
      <c r="AA494" s="90">
        <f t="shared" si="93"/>
        <v>7</v>
      </c>
      <c r="AB494" s="90"/>
      <c r="AC494" s="90">
        <f t="shared" si="93"/>
        <v>7</v>
      </c>
      <c r="AD494" s="90"/>
      <c r="AE494" s="90">
        <f t="shared" si="93"/>
        <v>7</v>
      </c>
      <c r="AF494" s="90"/>
      <c r="AG494" s="90">
        <f t="shared" si="93"/>
        <v>7</v>
      </c>
      <c r="AH494" s="90"/>
      <c r="AI494" s="90">
        <f t="shared" si="95"/>
        <v>7</v>
      </c>
      <c r="AJ494" s="90"/>
      <c r="AK494" s="90">
        <f t="shared" si="95"/>
        <v>7</v>
      </c>
    </row>
    <row r="495" spans="1:37" x14ac:dyDescent="0.2">
      <c r="A495" s="87" t="s">
        <v>815</v>
      </c>
      <c r="B495" s="90" t="s">
        <v>217</v>
      </c>
      <c r="C495" s="94" t="s">
        <v>570</v>
      </c>
      <c r="D495" s="90" t="s">
        <v>1828</v>
      </c>
      <c r="E495" s="94" t="s">
        <v>636</v>
      </c>
      <c r="F495" s="90" t="s">
        <v>2261</v>
      </c>
      <c r="G495" s="90" t="s">
        <v>2184</v>
      </c>
      <c r="H495" s="90" t="s">
        <v>2472</v>
      </c>
      <c r="I495" s="86" t="s">
        <v>1586</v>
      </c>
      <c r="J495" s="90" t="s">
        <v>1741</v>
      </c>
      <c r="K495" s="83" t="s">
        <v>2612</v>
      </c>
      <c r="L495" s="82"/>
      <c r="M495" s="90">
        <v>8</v>
      </c>
      <c r="N495" s="90"/>
      <c r="O495" s="90">
        <f t="shared" si="91"/>
        <v>8</v>
      </c>
      <c r="P495" s="90"/>
      <c r="Q495" s="90">
        <f t="shared" si="91"/>
        <v>8</v>
      </c>
      <c r="R495" s="90"/>
      <c r="S495" s="90">
        <f t="shared" si="92"/>
        <v>8</v>
      </c>
      <c r="T495" s="90"/>
      <c r="U495" s="90">
        <f t="shared" si="92"/>
        <v>8</v>
      </c>
      <c r="V495" s="90"/>
      <c r="W495" s="90">
        <f t="shared" si="92"/>
        <v>8</v>
      </c>
      <c r="X495" s="90"/>
      <c r="Y495" s="90">
        <f t="shared" si="92"/>
        <v>8</v>
      </c>
      <c r="Z495" s="90"/>
      <c r="AA495" s="90">
        <f t="shared" si="93"/>
        <v>8</v>
      </c>
      <c r="AB495" s="90"/>
      <c r="AC495" s="90">
        <f t="shared" si="93"/>
        <v>8</v>
      </c>
      <c r="AD495" s="90"/>
      <c r="AE495" s="90">
        <f t="shared" si="93"/>
        <v>8</v>
      </c>
      <c r="AF495" s="90"/>
      <c r="AG495" s="90">
        <f t="shared" si="93"/>
        <v>8</v>
      </c>
      <c r="AH495" s="90"/>
      <c r="AI495" s="90">
        <f t="shared" si="95"/>
        <v>8</v>
      </c>
      <c r="AJ495" s="90"/>
      <c r="AK495" s="90">
        <f t="shared" si="95"/>
        <v>8</v>
      </c>
    </row>
    <row r="496" spans="1:37" x14ac:dyDescent="0.2">
      <c r="A496" s="87" t="s">
        <v>815</v>
      </c>
      <c r="B496" s="90" t="s">
        <v>217</v>
      </c>
      <c r="C496" s="94" t="s">
        <v>570</v>
      </c>
      <c r="D496" s="90" t="s">
        <v>1828</v>
      </c>
      <c r="E496" s="94" t="s">
        <v>235</v>
      </c>
      <c r="F496" s="90" t="s">
        <v>2262</v>
      </c>
      <c r="G496" s="90" t="s">
        <v>2914</v>
      </c>
      <c r="H496" s="90" t="s">
        <v>970</v>
      </c>
      <c r="I496" s="86" t="s">
        <v>1586</v>
      </c>
      <c r="J496" s="90" t="s">
        <v>1741</v>
      </c>
      <c r="K496" s="83" t="s">
        <v>2612</v>
      </c>
      <c r="L496" s="82"/>
      <c r="M496" s="90">
        <v>1</v>
      </c>
      <c r="N496" s="90"/>
      <c r="O496" s="90">
        <f t="shared" si="91"/>
        <v>1</v>
      </c>
      <c r="P496" s="90"/>
      <c r="Q496" s="90">
        <f t="shared" si="91"/>
        <v>1</v>
      </c>
      <c r="R496" s="90"/>
      <c r="S496" s="90">
        <f t="shared" si="92"/>
        <v>1</v>
      </c>
      <c r="T496" s="90"/>
      <c r="U496" s="90">
        <f t="shared" si="92"/>
        <v>1</v>
      </c>
      <c r="V496" s="90"/>
      <c r="W496" s="90">
        <f t="shared" si="92"/>
        <v>1</v>
      </c>
      <c r="X496" s="90"/>
      <c r="Y496" s="90">
        <f t="shared" si="92"/>
        <v>1</v>
      </c>
      <c r="Z496" s="90"/>
      <c r="AA496" s="90">
        <f t="shared" si="93"/>
        <v>1</v>
      </c>
      <c r="AB496" s="90"/>
      <c r="AC496" s="90">
        <f t="shared" si="93"/>
        <v>1</v>
      </c>
      <c r="AD496" s="90"/>
      <c r="AE496" s="90">
        <f t="shared" si="93"/>
        <v>1</v>
      </c>
      <c r="AF496" s="90"/>
      <c r="AG496" s="90">
        <f t="shared" si="93"/>
        <v>1</v>
      </c>
      <c r="AH496" s="90"/>
      <c r="AI496" s="90">
        <f t="shared" si="95"/>
        <v>1</v>
      </c>
      <c r="AJ496" s="90"/>
      <c r="AK496" s="90">
        <f t="shared" si="95"/>
        <v>1</v>
      </c>
    </row>
    <row r="497" spans="1:37" x14ac:dyDescent="0.2">
      <c r="A497" s="87" t="s">
        <v>815</v>
      </c>
      <c r="B497" s="90" t="s">
        <v>217</v>
      </c>
      <c r="C497" s="94" t="s">
        <v>532</v>
      </c>
      <c r="D497" s="90" t="s">
        <v>1276</v>
      </c>
      <c r="E497" s="94" t="s">
        <v>636</v>
      </c>
      <c r="F497" s="90" t="s">
        <v>2261</v>
      </c>
      <c r="G497" s="90" t="s">
        <v>2335</v>
      </c>
      <c r="H497" s="90" t="s">
        <v>2473</v>
      </c>
      <c r="I497" s="86" t="s">
        <v>1586</v>
      </c>
      <c r="J497" s="90" t="s">
        <v>1741</v>
      </c>
      <c r="K497" s="83" t="s">
        <v>2612</v>
      </c>
      <c r="L497" s="82"/>
      <c r="M497" s="90">
        <v>1</v>
      </c>
      <c r="N497" s="90"/>
      <c r="O497" s="90">
        <f t="shared" si="91"/>
        <v>1</v>
      </c>
      <c r="P497" s="90"/>
      <c r="Q497" s="90">
        <f t="shared" si="91"/>
        <v>1</v>
      </c>
      <c r="R497" s="90"/>
      <c r="S497" s="90">
        <f t="shared" si="92"/>
        <v>1</v>
      </c>
      <c r="T497" s="90"/>
      <c r="U497" s="90">
        <f t="shared" si="92"/>
        <v>1</v>
      </c>
      <c r="V497" s="90"/>
      <c r="W497" s="90">
        <f t="shared" si="92"/>
        <v>1</v>
      </c>
      <c r="X497" s="90"/>
      <c r="Y497" s="90">
        <f t="shared" si="92"/>
        <v>1</v>
      </c>
      <c r="Z497" s="90"/>
      <c r="AA497" s="90">
        <f t="shared" si="93"/>
        <v>1</v>
      </c>
      <c r="AB497" s="90"/>
      <c r="AC497" s="90">
        <f t="shared" si="93"/>
        <v>1</v>
      </c>
      <c r="AD497" s="90"/>
      <c r="AE497" s="90">
        <f t="shared" si="93"/>
        <v>1</v>
      </c>
      <c r="AF497" s="90"/>
      <c r="AG497" s="90">
        <f t="shared" si="93"/>
        <v>1</v>
      </c>
      <c r="AH497" s="90"/>
      <c r="AI497" s="90">
        <f t="shared" si="95"/>
        <v>1</v>
      </c>
      <c r="AJ497" s="90"/>
      <c r="AK497" s="90">
        <f t="shared" si="95"/>
        <v>1</v>
      </c>
    </row>
    <row r="498" spans="1:37" x14ac:dyDescent="0.2">
      <c r="A498" s="87" t="s">
        <v>815</v>
      </c>
      <c r="B498" s="90" t="s">
        <v>217</v>
      </c>
      <c r="C498" s="94" t="s">
        <v>637</v>
      </c>
      <c r="D498" s="90" t="s">
        <v>326</v>
      </c>
      <c r="E498" s="94" t="s">
        <v>506</v>
      </c>
      <c r="F498" s="90" t="s">
        <v>1823</v>
      </c>
      <c r="G498" s="90" t="s">
        <v>2915</v>
      </c>
      <c r="H498" s="90" t="s">
        <v>2474</v>
      </c>
      <c r="I498" s="86" t="s">
        <v>1586</v>
      </c>
      <c r="J498" s="90" t="s">
        <v>1741</v>
      </c>
      <c r="K498" s="83" t="s">
        <v>2612</v>
      </c>
      <c r="L498" s="82"/>
      <c r="M498" s="90">
        <v>2</v>
      </c>
      <c r="N498" s="90"/>
      <c r="O498" s="90">
        <f t="shared" si="91"/>
        <v>2</v>
      </c>
      <c r="P498" s="90"/>
      <c r="Q498" s="90">
        <f t="shared" si="91"/>
        <v>2</v>
      </c>
      <c r="R498" s="90"/>
      <c r="S498" s="90">
        <f t="shared" si="92"/>
        <v>2</v>
      </c>
      <c r="T498" s="90"/>
      <c r="U498" s="90">
        <f t="shared" si="92"/>
        <v>2</v>
      </c>
      <c r="V498" s="90"/>
      <c r="W498" s="90">
        <f t="shared" si="92"/>
        <v>2</v>
      </c>
      <c r="X498" s="90"/>
      <c r="Y498" s="90">
        <f t="shared" si="92"/>
        <v>2</v>
      </c>
      <c r="Z498" s="90"/>
      <c r="AA498" s="90">
        <f t="shared" si="93"/>
        <v>2</v>
      </c>
      <c r="AB498" s="90"/>
      <c r="AC498" s="90">
        <f t="shared" si="93"/>
        <v>2</v>
      </c>
      <c r="AD498" s="90"/>
      <c r="AE498" s="90">
        <f t="shared" si="93"/>
        <v>2</v>
      </c>
      <c r="AF498" s="90"/>
      <c r="AG498" s="90">
        <f t="shared" si="93"/>
        <v>2</v>
      </c>
      <c r="AH498" s="90"/>
      <c r="AI498" s="90">
        <f t="shared" si="95"/>
        <v>2</v>
      </c>
      <c r="AJ498" s="90"/>
      <c r="AK498" s="90">
        <f t="shared" si="95"/>
        <v>2</v>
      </c>
    </row>
    <row r="499" spans="1:37" x14ac:dyDescent="0.2">
      <c r="A499" s="87" t="s">
        <v>815</v>
      </c>
      <c r="B499" s="90" t="s">
        <v>217</v>
      </c>
      <c r="C499" s="94" t="s">
        <v>1010</v>
      </c>
      <c r="D499" s="90" t="s">
        <v>1370</v>
      </c>
      <c r="E499" s="94" t="s">
        <v>506</v>
      </c>
      <c r="F499" s="90" t="s">
        <v>1823</v>
      </c>
      <c r="G499" s="90" t="s">
        <v>254</v>
      </c>
      <c r="H499" s="90" t="s">
        <v>2475</v>
      </c>
      <c r="I499" s="86" t="s">
        <v>1586</v>
      </c>
      <c r="J499" s="90" t="s">
        <v>1741</v>
      </c>
      <c r="K499" s="83" t="s">
        <v>2612</v>
      </c>
      <c r="L499" s="82"/>
      <c r="M499" s="90">
        <v>2</v>
      </c>
      <c r="N499" s="90"/>
      <c r="O499" s="90">
        <f t="shared" si="91"/>
        <v>2</v>
      </c>
      <c r="P499" s="90"/>
      <c r="Q499" s="90">
        <f t="shared" si="91"/>
        <v>2</v>
      </c>
      <c r="R499" s="90"/>
      <c r="S499" s="90">
        <f t="shared" si="92"/>
        <v>2</v>
      </c>
      <c r="T499" s="90"/>
      <c r="U499" s="90">
        <f t="shared" si="92"/>
        <v>2</v>
      </c>
      <c r="V499" s="90"/>
      <c r="W499" s="90">
        <f t="shared" si="92"/>
        <v>2</v>
      </c>
      <c r="X499" s="90"/>
      <c r="Y499" s="90">
        <f t="shared" si="92"/>
        <v>2</v>
      </c>
      <c r="Z499" s="90"/>
      <c r="AA499" s="90">
        <f t="shared" si="93"/>
        <v>2</v>
      </c>
      <c r="AB499" s="90"/>
      <c r="AC499" s="90">
        <f t="shared" si="93"/>
        <v>2</v>
      </c>
      <c r="AD499" s="90"/>
      <c r="AE499" s="90">
        <f t="shared" si="93"/>
        <v>2</v>
      </c>
      <c r="AF499" s="90"/>
      <c r="AG499" s="90">
        <f t="shared" si="93"/>
        <v>2</v>
      </c>
      <c r="AH499" s="90"/>
      <c r="AI499" s="90">
        <f t="shared" si="95"/>
        <v>2</v>
      </c>
      <c r="AJ499" s="90"/>
      <c r="AK499" s="90">
        <f t="shared" si="95"/>
        <v>2</v>
      </c>
    </row>
    <row r="500" spans="1:37" x14ac:dyDescent="0.2">
      <c r="A500" s="87" t="s">
        <v>815</v>
      </c>
      <c r="B500" s="90" t="s">
        <v>217</v>
      </c>
      <c r="C500" s="94" t="s">
        <v>385</v>
      </c>
      <c r="D500" s="90" t="s">
        <v>2116</v>
      </c>
      <c r="E500" s="94" t="s">
        <v>506</v>
      </c>
      <c r="F500" s="90" t="s">
        <v>1823</v>
      </c>
      <c r="G500" s="90" t="s">
        <v>2917</v>
      </c>
      <c r="H500" s="90" t="s">
        <v>1463</v>
      </c>
      <c r="I500" s="86" t="s">
        <v>1586</v>
      </c>
      <c r="J500" s="90" t="s">
        <v>1741</v>
      </c>
      <c r="K500" s="83" t="s">
        <v>2612</v>
      </c>
      <c r="L500" s="82"/>
      <c r="M500" s="90">
        <v>2</v>
      </c>
      <c r="N500" s="90"/>
      <c r="O500" s="90">
        <f t="shared" si="91"/>
        <v>2</v>
      </c>
      <c r="P500" s="90"/>
      <c r="Q500" s="90">
        <f t="shared" si="91"/>
        <v>2</v>
      </c>
      <c r="R500" s="90"/>
      <c r="S500" s="90">
        <f t="shared" si="92"/>
        <v>2</v>
      </c>
      <c r="T500" s="90"/>
      <c r="U500" s="90">
        <f t="shared" si="92"/>
        <v>2</v>
      </c>
      <c r="V500" s="90"/>
      <c r="W500" s="90">
        <f t="shared" si="92"/>
        <v>2</v>
      </c>
      <c r="X500" s="90"/>
      <c r="Y500" s="90">
        <f t="shared" si="92"/>
        <v>2</v>
      </c>
      <c r="Z500" s="90"/>
      <c r="AA500" s="90">
        <f t="shared" si="93"/>
        <v>2</v>
      </c>
      <c r="AB500" s="90"/>
      <c r="AC500" s="90">
        <f t="shared" si="93"/>
        <v>2</v>
      </c>
      <c r="AD500" s="90"/>
      <c r="AE500" s="90">
        <f t="shared" si="93"/>
        <v>2</v>
      </c>
      <c r="AF500" s="90"/>
      <c r="AG500" s="90">
        <f t="shared" si="93"/>
        <v>2</v>
      </c>
      <c r="AH500" s="90"/>
      <c r="AI500" s="90">
        <f t="shared" si="95"/>
        <v>2</v>
      </c>
      <c r="AJ500" s="90"/>
      <c r="AK500" s="90">
        <f t="shared" si="95"/>
        <v>2</v>
      </c>
    </row>
    <row r="501" spans="1:37" x14ac:dyDescent="0.2">
      <c r="A501" s="87" t="s">
        <v>815</v>
      </c>
      <c r="B501" s="90" t="s">
        <v>217</v>
      </c>
      <c r="C501" s="94" t="s">
        <v>330</v>
      </c>
      <c r="D501" s="90" t="s">
        <v>707</v>
      </c>
      <c r="E501" s="94" t="s">
        <v>506</v>
      </c>
      <c r="F501" s="90" t="s">
        <v>1823</v>
      </c>
      <c r="G501" s="90" t="s">
        <v>2392</v>
      </c>
      <c r="H501" s="90" t="s">
        <v>2477</v>
      </c>
      <c r="I501" s="86" t="s">
        <v>1586</v>
      </c>
      <c r="J501" s="90" t="s">
        <v>1741</v>
      </c>
      <c r="K501" s="83" t="s">
        <v>2612</v>
      </c>
      <c r="L501" s="82"/>
      <c r="M501" s="90">
        <v>4</v>
      </c>
      <c r="N501" s="90"/>
      <c r="O501" s="90">
        <f t="shared" si="91"/>
        <v>4</v>
      </c>
      <c r="P501" s="90"/>
      <c r="Q501" s="90">
        <f t="shared" si="91"/>
        <v>4</v>
      </c>
      <c r="R501" s="90"/>
      <c r="S501" s="90">
        <f t="shared" si="92"/>
        <v>4</v>
      </c>
      <c r="T501" s="90"/>
      <c r="U501" s="90">
        <f t="shared" si="92"/>
        <v>4</v>
      </c>
      <c r="V501" s="90"/>
      <c r="W501" s="90">
        <f t="shared" si="92"/>
        <v>4</v>
      </c>
      <c r="X501" s="90"/>
      <c r="Y501" s="90">
        <f t="shared" si="92"/>
        <v>4</v>
      </c>
      <c r="Z501" s="90"/>
      <c r="AA501" s="90">
        <f t="shared" si="93"/>
        <v>4</v>
      </c>
      <c r="AB501" s="90"/>
      <c r="AC501" s="90">
        <f t="shared" si="93"/>
        <v>4</v>
      </c>
      <c r="AD501" s="90"/>
      <c r="AE501" s="90">
        <f t="shared" si="93"/>
        <v>4</v>
      </c>
      <c r="AF501" s="90"/>
      <c r="AG501" s="90">
        <f t="shared" si="93"/>
        <v>4</v>
      </c>
      <c r="AH501" s="90"/>
      <c r="AI501" s="90">
        <f t="shared" si="95"/>
        <v>4</v>
      </c>
      <c r="AJ501" s="90"/>
      <c r="AK501" s="90">
        <f t="shared" si="95"/>
        <v>4</v>
      </c>
    </row>
    <row r="502" spans="1:37" x14ac:dyDescent="0.2">
      <c r="A502" s="87" t="s">
        <v>815</v>
      </c>
      <c r="B502" s="90" t="s">
        <v>217</v>
      </c>
      <c r="C502" s="94" t="s">
        <v>1097</v>
      </c>
      <c r="D502" s="90" t="s">
        <v>2117</v>
      </c>
      <c r="E502" s="94" t="s">
        <v>506</v>
      </c>
      <c r="F502" s="90" t="s">
        <v>1823</v>
      </c>
      <c r="G502" s="90" t="s">
        <v>2919</v>
      </c>
      <c r="H502" s="90" t="s">
        <v>2478</v>
      </c>
      <c r="I502" s="86" t="s">
        <v>1586</v>
      </c>
      <c r="J502" s="90" t="s">
        <v>1741</v>
      </c>
      <c r="K502" s="83" t="s">
        <v>2612</v>
      </c>
      <c r="L502" s="82"/>
      <c r="M502" s="90">
        <v>1</v>
      </c>
      <c r="N502" s="90"/>
      <c r="O502" s="90">
        <f t="shared" si="91"/>
        <v>1</v>
      </c>
      <c r="P502" s="90"/>
      <c r="Q502" s="90">
        <f t="shared" si="91"/>
        <v>1</v>
      </c>
      <c r="R502" s="90"/>
      <c r="S502" s="90">
        <f t="shared" si="92"/>
        <v>1</v>
      </c>
      <c r="T502" s="90"/>
      <c r="U502" s="90">
        <f t="shared" si="92"/>
        <v>1</v>
      </c>
      <c r="V502" s="90"/>
      <c r="W502" s="90">
        <f t="shared" si="92"/>
        <v>1</v>
      </c>
      <c r="X502" s="90"/>
      <c r="Y502" s="90">
        <f t="shared" si="92"/>
        <v>1</v>
      </c>
      <c r="Z502" s="90"/>
      <c r="AA502" s="90">
        <f t="shared" si="93"/>
        <v>1</v>
      </c>
      <c r="AB502" s="90"/>
      <c r="AC502" s="90">
        <f t="shared" si="93"/>
        <v>1</v>
      </c>
      <c r="AD502" s="90"/>
      <c r="AE502" s="90">
        <f t="shared" si="93"/>
        <v>1</v>
      </c>
      <c r="AF502" s="90"/>
      <c r="AG502" s="90">
        <f t="shared" si="93"/>
        <v>1</v>
      </c>
      <c r="AH502" s="90"/>
      <c r="AI502" s="90">
        <f t="shared" si="95"/>
        <v>1</v>
      </c>
      <c r="AJ502" s="90"/>
      <c r="AK502" s="90">
        <f t="shared" si="95"/>
        <v>1</v>
      </c>
    </row>
    <row r="503" spans="1:37" x14ac:dyDescent="0.2">
      <c r="A503" s="87" t="s">
        <v>815</v>
      </c>
      <c r="B503" s="90" t="s">
        <v>217</v>
      </c>
      <c r="C503" s="94" t="s">
        <v>237</v>
      </c>
      <c r="D503" s="90" t="s">
        <v>1974</v>
      </c>
      <c r="E503" s="94" t="s">
        <v>506</v>
      </c>
      <c r="F503" s="90" t="s">
        <v>1823</v>
      </c>
      <c r="G503" s="90" t="s">
        <v>2920</v>
      </c>
      <c r="H503" s="90" t="s">
        <v>2479</v>
      </c>
      <c r="I503" s="86" t="s">
        <v>1586</v>
      </c>
      <c r="J503" s="90" t="s">
        <v>1741</v>
      </c>
      <c r="K503" s="83" t="s">
        <v>2612</v>
      </c>
      <c r="L503" s="82"/>
      <c r="M503" s="90">
        <v>1</v>
      </c>
      <c r="N503" s="90"/>
      <c r="O503" s="90">
        <f t="shared" si="91"/>
        <v>1</v>
      </c>
      <c r="P503" s="90"/>
      <c r="Q503" s="90">
        <f t="shared" si="91"/>
        <v>1</v>
      </c>
      <c r="R503" s="90"/>
      <c r="S503" s="90">
        <f t="shared" si="92"/>
        <v>1</v>
      </c>
      <c r="T503" s="90"/>
      <c r="U503" s="90">
        <f t="shared" si="92"/>
        <v>1</v>
      </c>
      <c r="V503" s="90"/>
      <c r="W503" s="90">
        <f t="shared" si="92"/>
        <v>1</v>
      </c>
      <c r="X503" s="90"/>
      <c r="Y503" s="90">
        <f t="shared" si="92"/>
        <v>1</v>
      </c>
      <c r="Z503" s="90"/>
      <c r="AA503" s="90">
        <f t="shared" si="93"/>
        <v>1</v>
      </c>
      <c r="AB503" s="90"/>
      <c r="AC503" s="90">
        <f t="shared" si="93"/>
        <v>1</v>
      </c>
      <c r="AD503" s="90"/>
      <c r="AE503" s="90">
        <f t="shared" si="93"/>
        <v>1</v>
      </c>
      <c r="AF503" s="90"/>
      <c r="AG503" s="90">
        <f t="shared" si="93"/>
        <v>1</v>
      </c>
      <c r="AH503" s="90"/>
      <c r="AI503" s="90">
        <f t="shared" si="95"/>
        <v>1</v>
      </c>
      <c r="AJ503" s="90"/>
      <c r="AK503" s="90">
        <f t="shared" si="95"/>
        <v>1</v>
      </c>
    </row>
    <row r="504" spans="1:37" x14ac:dyDescent="0.2">
      <c r="A504" s="87" t="s">
        <v>815</v>
      </c>
      <c r="B504" s="90" t="s">
        <v>217</v>
      </c>
      <c r="C504" s="94" t="s">
        <v>1105</v>
      </c>
      <c r="D504" s="90" t="s">
        <v>756</v>
      </c>
      <c r="E504" s="94" t="s">
        <v>506</v>
      </c>
      <c r="F504" s="90" t="s">
        <v>1823</v>
      </c>
      <c r="G504" s="90" t="s">
        <v>2921</v>
      </c>
      <c r="H504" s="90" t="s">
        <v>1379</v>
      </c>
      <c r="I504" s="86" t="s">
        <v>1586</v>
      </c>
      <c r="J504" s="90" t="s">
        <v>1741</v>
      </c>
      <c r="K504" s="83" t="s">
        <v>2612</v>
      </c>
      <c r="L504" s="82"/>
      <c r="M504" s="90">
        <v>1</v>
      </c>
      <c r="N504" s="90"/>
      <c r="O504" s="90">
        <f t="shared" si="91"/>
        <v>1</v>
      </c>
      <c r="P504" s="90"/>
      <c r="Q504" s="90">
        <f t="shared" si="91"/>
        <v>1</v>
      </c>
      <c r="R504" s="90"/>
      <c r="S504" s="90">
        <f t="shared" si="92"/>
        <v>1</v>
      </c>
      <c r="T504" s="90"/>
      <c r="U504" s="90">
        <f t="shared" si="92"/>
        <v>1</v>
      </c>
      <c r="V504" s="90"/>
      <c r="W504" s="90">
        <f t="shared" si="92"/>
        <v>1</v>
      </c>
      <c r="X504" s="90"/>
      <c r="Y504" s="90">
        <f t="shared" si="92"/>
        <v>1</v>
      </c>
      <c r="Z504" s="90"/>
      <c r="AA504" s="90">
        <f t="shared" si="93"/>
        <v>1</v>
      </c>
      <c r="AB504" s="90"/>
      <c r="AC504" s="90">
        <f t="shared" si="93"/>
        <v>1</v>
      </c>
      <c r="AD504" s="90"/>
      <c r="AE504" s="90">
        <f t="shared" si="93"/>
        <v>1</v>
      </c>
      <c r="AF504" s="90"/>
      <c r="AG504" s="90">
        <f t="shared" si="93"/>
        <v>1</v>
      </c>
      <c r="AH504" s="90"/>
      <c r="AI504" s="90">
        <f t="shared" si="95"/>
        <v>1</v>
      </c>
      <c r="AJ504" s="90"/>
      <c r="AK504" s="90">
        <f t="shared" si="95"/>
        <v>1</v>
      </c>
    </row>
    <row r="505" spans="1:37" x14ac:dyDescent="0.2">
      <c r="A505" s="87" t="s">
        <v>815</v>
      </c>
      <c r="B505" s="90" t="s">
        <v>217</v>
      </c>
      <c r="C505" s="94" t="s">
        <v>1110</v>
      </c>
      <c r="D505" s="90" t="s">
        <v>2120</v>
      </c>
      <c r="E505" s="94" t="s">
        <v>506</v>
      </c>
      <c r="F505" s="90" t="s">
        <v>1823</v>
      </c>
      <c r="G505" s="90" t="s">
        <v>2922</v>
      </c>
      <c r="H505" s="90" t="s">
        <v>2480</v>
      </c>
      <c r="I505" s="86" t="s">
        <v>1586</v>
      </c>
      <c r="J505" s="90" t="s">
        <v>1741</v>
      </c>
      <c r="K505" s="83" t="s">
        <v>2612</v>
      </c>
      <c r="L505" s="82"/>
      <c r="M505" s="90">
        <v>1</v>
      </c>
      <c r="N505" s="90"/>
      <c r="O505" s="90">
        <f t="shared" si="91"/>
        <v>1</v>
      </c>
      <c r="P505" s="90"/>
      <c r="Q505" s="90">
        <f t="shared" si="91"/>
        <v>1</v>
      </c>
      <c r="R505" s="90"/>
      <c r="S505" s="90">
        <f t="shared" si="92"/>
        <v>1</v>
      </c>
      <c r="T505" s="90"/>
      <c r="U505" s="90">
        <f t="shared" si="92"/>
        <v>1</v>
      </c>
      <c r="V505" s="90"/>
      <c r="W505" s="90">
        <f t="shared" si="92"/>
        <v>1</v>
      </c>
      <c r="X505" s="90"/>
      <c r="Y505" s="90">
        <f t="shared" si="92"/>
        <v>1</v>
      </c>
      <c r="Z505" s="90"/>
      <c r="AA505" s="90">
        <f t="shared" si="93"/>
        <v>1</v>
      </c>
      <c r="AB505" s="90"/>
      <c r="AC505" s="90">
        <f t="shared" si="93"/>
        <v>1</v>
      </c>
      <c r="AD505" s="90"/>
      <c r="AE505" s="90">
        <f t="shared" si="93"/>
        <v>1</v>
      </c>
      <c r="AF505" s="90"/>
      <c r="AG505" s="90">
        <f t="shared" si="93"/>
        <v>1</v>
      </c>
      <c r="AH505" s="90"/>
      <c r="AI505" s="90">
        <f t="shared" si="95"/>
        <v>1</v>
      </c>
      <c r="AJ505" s="90"/>
      <c r="AK505" s="90">
        <f t="shared" si="95"/>
        <v>1</v>
      </c>
    </row>
    <row r="506" spans="1:37" x14ac:dyDescent="0.2">
      <c r="A506" s="87" t="s">
        <v>815</v>
      </c>
      <c r="B506" s="90" t="s">
        <v>217</v>
      </c>
      <c r="C506" s="94" t="s">
        <v>1116</v>
      </c>
      <c r="D506" s="90" t="s">
        <v>2121</v>
      </c>
      <c r="E506" s="94" t="s">
        <v>506</v>
      </c>
      <c r="F506" s="90" t="s">
        <v>1823</v>
      </c>
      <c r="G506" s="90" t="s">
        <v>2923</v>
      </c>
      <c r="H506" s="90" t="s">
        <v>1260</v>
      </c>
      <c r="I506" s="86" t="s">
        <v>1586</v>
      </c>
      <c r="J506" s="90" t="s">
        <v>1741</v>
      </c>
      <c r="K506" s="83" t="s">
        <v>2612</v>
      </c>
      <c r="L506" s="82"/>
      <c r="M506" s="90">
        <v>1</v>
      </c>
      <c r="N506" s="90"/>
      <c r="O506" s="90">
        <f t="shared" si="91"/>
        <v>1</v>
      </c>
      <c r="P506" s="90"/>
      <c r="Q506" s="90">
        <f t="shared" si="91"/>
        <v>1</v>
      </c>
      <c r="R506" s="90"/>
      <c r="S506" s="90">
        <f t="shared" si="92"/>
        <v>1</v>
      </c>
      <c r="T506" s="90"/>
      <c r="U506" s="90">
        <f t="shared" si="92"/>
        <v>1</v>
      </c>
      <c r="V506" s="90"/>
      <c r="W506" s="90">
        <f t="shared" si="92"/>
        <v>1</v>
      </c>
      <c r="X506" s="90"/>
      <c r="Y506" s="90">
        <f t="shared" si="92"/>
        <v>1</v>
      </c>
      <c r="Z506" s="90"/>
      <c r="AA506" s="90">
        <f t="shared" si="93"/>
        <v>1</v>
      </c>
      <c r="AB506" s="90"/>
      <c r="AC506" s="90">
        <f t="shared" si="93"/>
        <v>1</v>
      </c>
      <c r="AD506" s="90"/>
      <c r="AE506" s="90">
        <f t="shared" si="93"/>
        <v>1</v>
      </c>
      <c r="AF506" s="90"/>
      <c r="AG506" s="90">
        <f t="shared" si="93"/>
        <v>1</v>
      </c>
      <c r="AH506" s="90"/>
      <c r="AI506" s="90">
        <f t="shared" si="95"/>
        <v>1</v>
      </c>
      <c r="AJ506" s="90"/>
      <c r="AK506" s="90">
        <f t="shared" si="95"/>
        <v>1</v>
      </c>
    </row>
    <row r="507" spans="1:37" x14ac:dyDescent="0.2">
      <c r="A507" s="87" t="s">
        <v>815</v>
      </c>
      <c r="B507" s="90" t="s">
        <v>217</v>
      </c>
      <c r="C507" s="94" t="s">
        <v>110</v>
      </c>
      <c r="D507" s="90" t="s">
        <v>1150</v>
      </c>
      <c r="E507" s="94" t="s">
        <v>506</v>
      </c>
      <c r="F507" s="90" t="s">
        <v>1823</v>
      </c>
      <c r="G507" s="90" t="s">
        <v>2924</v>
      </c>
      <c r="H507" s="90" t="s">
        <v>2265</v>
      </c>
      <c r="I507" s="86" t="s">
        <v>1586</v>
      </c>
      <c r="J507" s="90" t="s">
        <v>1741</v>
      </c>
      <c r="K507" s="83" t="s">
        <v>2612</v>
      </c>
      <c r="L507" s="82"/>
      <c r="M507" s="90">
        <v>7</v>
      </c>
      <c r="N507" s="90"/>
      <c r="O507" s="90">
        <f t="shared" si="91"/>
        <v>7</v>
      </c>
      <c r="P507" s="90"/>
      <c r="Q507" s="90">
        <f t="shared" si="91"/>
        <v>7</v>
      </c>
      <c r="R507" s="90"/>
      <c r="S507" s="90">
        <f t="shared" si="92"/>
        <v>7</v>
      </c>
      <c r="T507" s="90"/>
      <c r="U507" s="90">
        <f t="shared" si="92"/>
        <v>7</v>
      </c>
      <c r="V507" s="90"/>
      <c r="W507" s="90">
        <f t="shared" si="92"/>
        <v>7</v>
      </c>
      <c r="X507" s="90"/>
      <c r="Y507" s="90">
        <f t="shared" si="92"/>
        <v>7</v>
      </c>
      <c r="Z507" s="90"/>
      <c r="AA507" s="90">
        <f t="shared" si="93"/>
        <v>7</v>
      </c>
      <c r="AB507" s="90"/>
      <c r="AC507" s="90">
        <f t="shared" si="93"/>
        <v>7</v>
      </c>
      <c r="AD507" s="90"/>
      <c r="AE507" s="90">
        <f t="shared" si="93"/>
        <v>7</v>
      </c>
      <c r="AF507" s="90"/>
      <c r="AG507" s="90">
        <f t="shared" si="93"/>
        <v>7</v>
      </c>
      <c r="AH507" s="90"/>
      <c r="AI507" s="90">
        <f t="shared" si="95"/>
        <v>7</v>
      </c>
      <c r="AJ507" s="90"/>
      <c r="AK507" s="90">
        <f t="shared" si="95"/>
        <v>7</v>
      </c>
    </row>
    <row r="508" spans="1:37" x14ac:dyDescent="0.2">
      <c r="A508" s="87" t="s">
        <v>815</v>
      </c>
      <c r="B508" s="90" t="s">
        <v>217</v>
      </c>
      <c r="C508" s="94" t="s">
        <v>41</v>
      </c>
      <c r="D508" s="90" t="s">
        <v>1078</v>
      </c>
      <c r="E508" s="94" t="s">
        <v>506</v>
      </c>
      <c r="F508" s="90" t="s">
        <v>1823</v>
      </c>
      <c r="G508" s="90" t="s">
        <v>2925</v>
      </c>
      <c r="H508" s="90" t="s">
        <v>2481</v>
      </c>
      <c r="I508" s="86" t="s">
        <v>1586</v>
      </c>
      <c r="J508" s="90" t="s">
        <v>1741</v>
      </c>
      <c r="K508" s="83" t="s">
        <v>2612</v>
      </c>
      <c r="L508" s="82"/>
      <c r="M508" s="90">
        <v>1</v>
      </c>
      <c r="N508" s="90"/>
      <c r="O508" s="90">
        <f t="shared" si="91"/>
        <v>1</v>
      </c>
      <c r="P508" s="90"/>
      <c r="Q508" s="90">
        <f t="shared" si="91"/>
        <v>1</v>
      </c>
      <c r="R508" s="90"/>
      <c r="S508" s="90">
        <f t="shared" si="92"/>
        <v>1</v>
      </c>
      <c r="T508" s="90"/>
      <c r="U508" s="90">
        <f t="shared" si="92"/>
        <v>1</v>
      </c>
      <c r="V508" s="90"/>
      <c r="W508" s="90">
        <f t="shared" si="92"/>
        <v>1</v>
      </c>
      <c r="X508" s="90"/>
      <c r="Y508" s="90">
        <f t="shared" si="92"/>
        <v>1</v>
      </c>
      <c r="Z508" s="90"/>
      <c r="AA508" s="90">
        <f t="shared" si="93"/>
        <v>1</v>
      </c>
      <c r="AB508" s="90"/>
      <c r="AC508" s="90">
        <f t="shared" si="93"/>
        <v>1</v>
      </c>
      <c r="AD508" s="90"/>
      <c r="AE508" s="90">
        <f t="shared" si="93"/>
        <v>1</v>
      </c>
      <c r="AF508" s="90"/>
      <c r="AG508" s="90">
        <f t="shared" si="93"/>
        <v>1</v>
      </c>
      <c r="AH508" s="90"/>
      <c r="AI508" s="90">
        <f t="shared" si="95"/>
        <v>1</v>
      </c>
      <c r="AJ508" s="90"/>
      <c r="AK508" s="90">
        <f t="shared" si="95"/>
        <v>1</v>
      </c>
    </row>
    <row r="509" spans="1:37" x14ac:dyDescent="0.2">
      <c r="A509" s="87" t="s">
        <v>815</v>
      </c>
      <c r="B509" s="90" t="s">
        <v>217</v>
      </c>
      <c r="C509" s="94" t="s">
        <v>497</v>
      </c>
      <c r="D509" s="90" t="s">
        <v>1544</v>
      </c>
      <c r="E509" s="94" t="s">
        <v>114</v>
      </c>
      <c r="F509" s="90" t="s">
        <v>851</v>
      </c>
      <c r="G509" s="90" t="s">
        <v>2926</v>
      </c>
      <c r="H509" s="90" t="s">
        <v>225</v>
      </c>
      <c r="I509" s="86" t="s">
        <v>1586</v>
      </c>
      <c r="J509" s="90" t="s">
        <v>1741</v>
      </c>
      <c r="K509" s="83" t="s">
        <v>2612</v>
      </c>
      <c r="L509" s="82"/>
      <c r="M509" s="90">
        <v>1</v>
      </c>
      <c r="N509" s="90"/>
      <c r="O509" s="90">
        <f t="shared" si="91"/>
        <v>1</v>
      </c>
      <c r="P509" s="90"/>
      <c r="Q509" s="90">
        <f t="shared" si="91"/>
        <v>1</v>
      </c>
      <c r="R509" s="90"/>
      <c r="S509" s="90">
        <f t="shared" si="92"/>
        <v>1</v>
      </c>
      <c r="T509" s="90"/>
      <c r="U509" s="90">
        <f t="shared" si="92"/>
        <v>1</v>
      </c>
      <c r="V509" s="90"/>
      <c r="W509" s="90">
        <f t="shared" si="92"/>
        <v>1</v>
      </c>
      <c r="X509" s="90"/>
      <c r="Y509" s="90">
        <f t="shared" si="92"/>
        <v>1</v>
      </c>
      <c r="Z509" s="90"/>
      <c r="AA509" s="90">
        <f t="shared" si="93"/>
        <v>1</v>
      </c>
      <c r="AB509" s="90"/>
      <c r="AC509" s="90">
        <f t="shared" si="93"/>
        <v>1</v>
      </c>
      <c r="AD509" s="90"/>
      <c r="AE509" s="90">
        <f t="shared" si="93"/>
        <v>1</v>
      </c>
      <c r="AF509" s="90"/>
      <c r="AG509" s="90">
        <f t="shared" si="93"/>
        <v>1</v>
      </c>
      <c r="AH509" s="90"/>
      <c r="AI509" s="90">
        <f t="shared" si="95"/>
        <v>1</v>
      </c>
      <c r="AJ509" s="90"/>
      <c r="AK509" s="90">
        <f t="shared" si="95"/>
        <v>1</v>
      </c>
    </row>
    <row r="510" spans="1:37" x14ac:dyDescent="0.2">
      <c r="A510" s="87" t="s">
        <v>815</v>
      </c>
      <c r="B510" s="90" t="s">
        <v>217</v>
      </c>
      <c r="C510" s="94" t="s">
        <v>645</v>
      </c>
      <c r="D510" s="90" t="s">
        <v>919</v>
      </c>
      <c r="E510" s="94" t="s">
        <v>558</v>
      </c>
      <c r="F510" s="90" t="s">
        <v>988</v>
      </c>
      <c r="G510" s="90" t="s">
        <v>2927</v>
      </c>
      <c r="H510" s="90" t="s">
        <v>2482</v>
      </c>
      <c r="I510" s="86" t="s">
        <v>1586</v>
      </c>
      <c r="J510" s="90" t="s">
        <v>1741</v>
      </c>
      <c r="K510" s="83" t="s">
        <v>2612</v>
      </c>
      <c r="L510" s="82"/>
      <c r="M510" s="90">
        <v>1</v>
      </c>
      <c r="N510" s="90"/>
      <c r="O510" s="90">
        <f t="shared" si="91"/>
        <v>1</v>
      </c>
      <c r="P510" s="90"/>
      <c r="Q510" s="90">
        <f t="shared" si="91"/>
        <v>1</v>
      </c>
      <c r="R510" s="90"/>
      <c r="S510" s="90">
        <f t="shared" si="92"/>
        <v>1</v>
      </c>
      <c r="T510" s="90"/>
      <c r="U510" s="90">
        <f t="shared" si="92"/>
        <v>1</v>
      </c>
      <c r="V510" s="90"/>
      <c r="W510" s="90">
        <f t="shared" si="92"/>
        <v>1</v>
      </c>
      <c r="X510" s="90"/>
      <c r="Y510" s="90">
        <f t="shared" si="92"/>
        <v>1</v>
      </c>
      <c r="Z510" s="90"/>
      <c r="AA510" s="90">
        <f t="shared" si="93"/>
        <v>1</v>
      </c>
      <c r="AB510" s="90"/>
      <c r="AC510" s="90">
        <f t="shared" si="93"/>
        <v>1</v>
      </c>
      <c r="AD510" s="90"/>
      <c r="AE510" s="90">
        <f t="shared" si="93"/>
        <v>1</v>
      </c>
      <c r="AF510" s="90"/>
      <c r="AG510" s="90">
        <f t="shared" si="93"/>
        <v>1</v>
      </c>
      <c r="AH510" s="90"/>
      <c r="AI510" s="90">
        <f t="shared" si="95"/>
        <v>1</v>
      </c>
      <c r="AJ510" s="90"/>
      <c r="AK510" s="90">
        <f t="shared" si="95"/>
        <v>1</v>
      </c>
    </row>
    <row r="511" spans="1:37" x14ac:dyDescent="0.2">
      <c r="A511" s="87" t="s">
        <v>815</v>
      </c>
      <c r="B511" s="90" t="s">
        <v>217</v>
      </c>
      <c r="C511" s="94" t="s">
        <v>621</v>
      </c>
      <c r="D511" s="90" t="s">
        <v>2123</v>
      </c>
      <c r="E511" s="94" t="s">
        <v>1703</v>
      </c>
      <c r="F511" s="90" t="s">
        <v>2264</v>
      </c>
      <c r="G511" s="90" t="s">
        <v>211</v>
      </c>
      <c r="H511" s="90" t="s">
        <v>817</v>
      </c>
      <c r="I511" s="86" t="s">
        <v>1586</v>
      </c>
      <c r="J511" s="90" t="s">
        <v>1741</v>
      </c>
      <c r="K511" s="83" t="s">
        <v>2612</v>
      </c>
      <c r="L511" s="82"/>
      <c r="M511" s="90">
        <v>1</v>
      </c>
      <c r="N511" s="90"/>
      <c r="O511" s="90">
        <f t="shared" si="91"/>
        <v>1</v>
      </c>
      <c r="P511" s="90"/>
      <c r="Q511" s="90">
        <f t="shared" si="91"/>
        <v>1</v>
      </c>
      <c r="R511" s="90"/>
      <c r="S511" s="90">
        <f t="shared" si="92"/>
        <v>1</v>
      </c>
      <c r="T511" s="90"/>
      <c r="U511" s="90">
        <f t="shared" si="92"/>
        <v>1</v>
      </c>
      <c r="V511" s="90"/>
      <c r="W511" s="90">
        <f t="shared" si="92"/>
        <v>1</v>
      </c>
      <c r="X511" s="90"/>
      <c r="Y511" s="90">
        <f t="shared" si="92"/>
        <v>1</v>
      </c>
      <c r="Z511" s="90"/>
      <c r="AA511" s="90">
        <f t="shared" si="93"/>
        <v>1</v>
      </c>
      <c r="AB511" s="90"/>
      <c r="AC511" s="90">
        <f t="shared" si="93"/>
        <v>1</v>
      </c>
      <c r="AD511" s="90"/>
      <c r="AE511" s="90">
        <f t="shared" si="93"/>
        <v>1</v>
      </c>
      <c r="AF511" s="90"/>
      <c r="AG511" s="90">
        <f t="shared" si="93"/>
        <v>1</v>
      </c>
      <c r="AH511" s="90"/>
      <c r="AI511" s="90">
        <f t="shared" si="95"/>
        <v>1</v>
      </c>
      <c r="AJ511" s="90"/>
      <c r="AK511" s="90">
        <f t="shared" si="95"/>
        <v>1</v>
      </c>
    </row>
    <row r="512" spans="1:37" x14ac:dyDescent="0.2">
      <c r="A512" s="87" t="s">
        <v>815</v>
      </c>
      <c r="B512" s="90" t="s">
        <v>217</v>
      </c>
      <c r="C512" s="94" t="s">
        <v>650</v>
      </c>
      <c r="D512" s="90" t="s">
        <v>2125</v>
      </c>
      <c r="E512" s="94" t="s">
        <v>961</v>
      </c>
      <c r="F512" s="90" t="s">
        <v>2266</v>
      </c>
      <c r="G512" s="90" t="s">
        <v>2928</v>
      </c>
      <c r="H512" s="90" t="s">
        <v>2484</v>
      </c>
      <c r="I512" s="86" t="s">
        <v>1586</v>
      </c>
      <c r="J512" s="90" t="s">
        <v>1741</v>
      </c>
      <c r="K512" s="83" t="s">
        <v>2612</v>
      </c>
      <c r="L512" s="82"/>
      <c r="M512" s="90">
        <v>3</v>
      </c>
      <c r="N512" s="90"/>
      <c r="O512" s="90">
        <f t="shared" si="91"/>
        <v>3</v>
      </c>
      <c r="P512" s="90"/>
      <c r="Q512" s="90">
        <f t="shared" si="91"/>
        <v>3</v>
      </c>
      <c r="R512" s="90"/>
      <c r="S512" s="90">
        <f t="shared" si="92"/>
        <v>3</v>
      </c>
      <c r="T512" s="90"/>
      <c r="U512" s="90">
        <f t="shared" si="92"/>
        <v>3</v>
      </c>
      <c r="V512" s="90"/>
      <c r="W512" s="90">
        <f t="shared" si="92"/>
        <v>3</v>
      </c>
      <c r="X512" s="90"/>
      <c r="Y512" s="90">
        <f t="shared" si="92"/>
        <v>3</v>
      </c>
      <c r="Z512" s="90"/>
      <c r="AA512" s="90">
        <f t="shared" si="93"/>
        <v>3</v>
      </c>
      <c r="AB512" s="90"/>
      <c r="AC512" s="90">
        <f t="shared" si="93"/>
        <v>3</v>
      </c>
      <c r="AD512" s="90"/>
      <c r="AE512" s="90">
        <f t="shared" si="93"/>
        <v>3</v>
      </c>
      <c r="AF512" s="90"/>
      <c r="AG512" s="90">
        <f t="shared" si="93"/>
        <v>3</v>
      </c>
      <c r="AH512" s="90"/>
      <c r="AI512" s="90">
        <f t="shared" si="95"/>
        <v>3</v>
      </c>
      <c r="AJ512" s="90"/>
      <c r="AK512" s="90">
        <f t="shared" si="95"/>
        <v>3</v>
      </c>
    </row>
    <row r="513" spans="1:37" x14ac:dyDescent="0.2">
      <c r="A513" s="87" t="s">
        <v>815</v>
      </c>
      <c r="B513" s="90" t="s">
        <v>217</v>
      </c>
      <c r="C513" s="94" t="s">
        <v>655</v>
      </c>
      <c r="D513" s="90" t="s">
        <v>2125</v>
      </c>
      <c r="E513" s="94" t="s">
        <v>1292</v>
      </c>
      <c r="F513" s="90" t="s">
        <v>2240</v>
      </c>
      <c r="G513" s="90" t="s">
        <v>1213</v>
      </c>
      <c r="H513" s="90" t="s">
        <v>2485</v>
      </c>
      <c r="I513" s="86" t="s">
        <v>1586</v>
      </c>
      <c r="J513" s="90" t="s">
        <v>1741</v>
      </c>
      <c r="K513" s="83" t="s">
        <v>2612</v>
      </c>
      <c r="L513" s="82"/>
      <c r="M513" s="90">
        <v>1</v>
      </c>
      <c r="N513" s="90"/>
      <c r="O513" s="90">
        <f t="shared" si="91"/>
        <v>1</v>
      </c>
      <c r="P513" s="90"/>
      <c r="Q513" s="90">
        <f t="shared" si="91"/>
        <v>1</v>
      </c>
      <c r="R513" s="90"/>
      <c r="S513" s="90">
        <f t="shared" si="92"/>
        <v>1</v>
      </c>
      <c r="T513" s="90"/>
      <c r="U513" s="90">
        <f t="shared" si="92"/>
        <v>1</v>
      </c>
      <c r="V513" s="90"/>
      <c r="W513" s="90">
        <f t="shared" si="92"/>
        <v>1</v>
      </c>
      <c r="X513" s="90"/>
      <c r="Y513" s="90">
        <f t="shared" si="92"/>
        <v>1</v>
      </c>
      <c r="Z513" s="90"/>
      <c r="AA513" s="90">
        <f t="shared" si="93"/>
        <v>1</v>
      </c>
      <c r="AB513" s="90"/>
      <c r="AC513" s="90">
        <f t="shared" si="93"/>
        <v>1</v>
      </c>
      <c r="AD513" s="90"/>
      <c r="AE513" s="90">
        <f t="shared" si="93"/>
        <v>1</v>
      </c>
      <c r="AF513" s="90"/>
      <c r="AG513" s="90">
        <f t="shared" si="93"/>
        <v>1</v>
      </c>
      <c r="AH513" s="90"/>
      <c r="AI513" s="90">
        <f t="shared" si="95"/>
        <v>1</v>
      </c>
      <c r="AJ513" s="90"/>
      <c r="AK513" s="90">
        <f t="shared" si="95"/>
        <v>1</v>
      </c>
    </row>
    <row r="514" spans="1:37" x14ac:dyDescent="0.2">
      <c r="A514" s="87" t="s">
        <v>815</v>
      </c>
      <c r="B514" s="90" t="s">
        <v>217</v>
      </c>
      <c r="C514" s="94" t="s">
        <v>662</v>
      </c>
      <c r="D514" s="90" t="s">
        <v>1921</v>
      </c>
      <c r="E514" s="94" t="s">
        <v>363</v>
      </c>
      <c r="F514" s="90" t="s">
        <v>2267</v>
      </c>
      <c r="G514" s="90" t="s">
        <v>2559</v>
      </c>
      <c r="H514" s="90" t="s">
        <v>2025</v>
      </c>
      <c r="I514" s="86" t="s">
        <v>1586</v>
      </c>
      <c r="J514" s="90" t="s">
        <v>1741</v>
      </c>
      <c r="K514" s="83" t="s">
        <v>2612</v>
      </c>
      <c r="L514" s="82"/>
      <c r="M514" s="90">
        <v>1</v>
      </c>
      <c r="N514" s="90"/>
      <c r="O514" s="90">
        <f t="shared" si="91"/>
        <v>1</v>
      </c>
      <c r="P514" s="90"/>
      <c r="Q514" s="90">
        <f t="shared" si="91"/>
        <v>1</v>
      </c>
      <c r="R514" s="90"/>
      <c r="S514" s="90">
        <f t="shared" si="92"/>
        <v>1</v>
      </c>
      <c r="T514" s="90"/>
      <c r="U514" s="90">
        <f t="shared" si="92"/>
        <v>1</v>
      </c>
      <c r="V514" s="90"/>
      <c r="W514" s="90">
        <f t="shared" si="92"/>
        <v>1</v>
      </c>
      <c r="X514" s="90"/>
      <c r="Y514" s="90">
        <f t="shared" si="92"/>
        <v>1</v>
      </c>
      <c r="Z514" s="90"/>
      <c r="AA514" s="90">
        <f t="shared" si="93"/>
        <v>1</v>
      </c>
      <c r="AB514" s="90"/>
      <c r="AC514" s="90">
        <f t="shared" si="93"/>
        <v>1</v>
      </c>
      <c r="AD514" s="90"/>
      <c r="AE514" s="90">
        <f t="shared" si="93"/>
        <v>1</v>
      </c>
      <c r="AF514" s="90"/>
      <c r="AG514" s="90">
        <f t="shared" si="93"/>
        <v>1</v>
      </c>
      <c r="AH514" s="90"/>
      <c r="AI514" s="90">
        <f t="shared" si="95"/>
        <v>1</v>
      </c>
      <c r="AJ514" s="90"/>
      <c r="AK514" s="90">
        <f t="shared" si="95"/>
        <v>1</v>
      </c>
    </row>
    <row r="515" spans="1:37" x14ac:dyDescent="0.2">
      <c r="A515" s="87" t="s">
        <v>815</v>
      </c>
      <c r="B515" s="90" t="s">
        <v>217</v>
      </c>
      <c r="C515" s="94" t="s">
        <v>669</v>
      </c>
      <c r="D515" s="90" t="s">
        <v>1711</v>
      </c>
      <c r="E515" s="94" t="s">
        <v>1707</v>
      </c>
      <c r="F515" s="90" t="s">
        <v>758</v>
      </c>
      <c r="G515" s="90" t="s">
        <v>102</v>
      </c>
      <c r="H515" s="90" t="s">
        <v>2418</v>
      </c>
      <c r="I515" s="86" t="s">
        <v>1586</v>
      </c>
      <c r="J515" s="90" t="s">
        <v>1741</v>
      </c>
      <c r="K515" s="83" t="s">
        <v>2612</v>
      </c>
      <c r="L515" s="82"/>
      <c r="M515" s="90">
        <v>2</v>
      </c>
      <c r="N515" s="90"/>
      <c r="O515" s="90">
        <f t="shared" si="91"/>
        <v>2</v>
      </c>
      <c r="P515" s="90"/>
      <c r="Q515" s="90">
        <f t="shared" si="91"/>
        <v>2</v>
      </c>
      <c r="R515" s="90"/>
      <c r="S515" s="90">
        <f t="shared" si="92"/>
        <v>2</v>
      </c>
      <c r="T515" s="90"/>
      <c r="U515" s="90">
        <f t="shared" si="92"/>
        <v>2</v>
      </c>
      <c r="V515" s="90"/>
      <c r="W515" s="90">
        <f t="shared" si="92"/>
        <v>2</v>
      </c>
      <c r="X515" s="90"/>
      <c r="Y515" s="90">
        <f t="shared" si="92"/>
        <v>2</v>
      </c>
      <c r="Z515" s="90"/>
      <c r="AA515" s="90">
        <f t="shared" si="93"/>
        <v>2</v>
      </c>
      <c r="AB515" s="90"/>
      <c r="AC515" s="90">
        <f t="shared" si="93"/>
        <v>2</v>
      </c>
      <c r="AD515" s="90"/>
      <c r="AE515" s="90">
        <f t="shared" si="93"/>
        <v>2</v>
      </c>
      <c r="AF515" s="90"/>
      <c r="AG515" s="90">
        <f t="shared" si="93"/>
        <v>2</v>
      </c>
      <c r="AH515" s="90"/>
      <c r="AI515" s="90">
        <f t="shared" si="95"/>
        <v>2</v>
      </c>
      <c r="AJ515" s="90"/>
      <c r="AK515" s="90">
        <f t="shared" si="95"/>
        <v>2</v>
      </c>
    </row>
    <row r="516" spans="1:37" x14ac:dyDescent="0.2">
      <c r="A516" s="87" t="s">
        <v>815</v>
      </c>
      <c r="B516" s="90" t="s">
        <v>217</v>
      </c>
      <c r="C516" s="94" t="s">
        <v>672</v>
      </c>
      <c r="D516" s="90" t="s">
        <v>2126</v>
      </c>
      <c r="E516" s="94" t="s">
        <v>1709</v>
      </c>
      <c r="F516" s="90" t="s">
        <v>2268</v>
      </c>
      <c r="G516" s="90" t="s">
        <v>1140</v>
      </c>
      <c r="H516" s="90" t="s">
        <v>452</v>
      </c>
      <c r="I516" s="86" t="s">
        <v>1586</v>
      </c>
      <c r="J516" s="90" t="s">
        <v>1741</v>
      </c>
      <c r="K516" s="83" t="s">
        <v>2612</v>
      </c>
      <c r="L516" s="82"/>
      <c r="M516" s="90">
        <v>1</v>
      </c>
      <c r="N516" s="90"/>
      <c r="O516" s="90">
        <f t="shared" si="91"/>
        <v>1</v>
      </c>
      <c r="P516" s="90"/>
      <c r="Q516" s="90">
        <f t="shared" si="91"/>
        <v>1</v>
      </c>
      <c r="R516" s="90"/>
      <c r="S516" s="90">
        <f t="shared" si="92"/>
        <v>1</v>
      </c>
      <c r="T516" s="90"/>
      <c r="U516" s="90">
        <f t="shared" si="92"/>
        <v>1</v>
      </c>
      <c r="V516" s="90"/>
      <c r="W516" s="90">
        <f t="shared" si="92"/>
        <v>1</v>
      </c>
      <c r="X516" s="90"/>
      <c r="Y516" s="90">
        <f t="shared" si="92"/>
        <v>1</v>
      </c>
      <c r="Z516" s="90"/>
      <c r="AA516" s="90">
        <f t="shared" si="93"/>
        <v>1</v>
      </c>
      <c r="AB516" s="90"/>
      <c r="AC516" s="90">
        <f t="shared" si="93"/>
        <v>1</v>
      </c>
      <c r="AD516" s="90"/>
      <c r="AE516" s="90">
        <f t="shared" si="93"/>
        <v>1</v>
      </c>
      <c r="AF516" s="90"/>
      <c r="AG516" s="90">
        <f t="shared" si="93"/>
        <v>1</v>
      </c>
      <c r="AH516" s="90"/>
      <c r="AI516" s="90">
        <f t="shared" si="95"/>
        <v>1</v>
      </c>
      <c r="AJ516" s="90"/>
      <c r="AK516" s="90">
        <f t="shared" si="95"/>
        <v>1</v>
      </c>
    </row>
    <row r="517" spans="1:37" x14ac:dyDescent="0.2">
      <c r="A517" s="87" t="s">
        <v>815</v>
      </c>
      <c r="B517" s="90" t="s">
        <v>217</v>
      </c>
      <c r="C517" s="94" t="s">
        <v>529</v>
      </c>
      <c r="D517" s="90" t="s">
        <v>2127</v>
      </c>
      <c r="E517" s="94" t="s">
        <v>431</v>
      </c>
      <c r="F517" s="90" t="s">
        <v>766</v>
      </c>
      <c r="G517" s="90" t="s">
        <v>1076</v>
      </c>
      <c r="H517" s="90" t="s">
        <v>2486</v>
      </c>
      <c r="I517" s="86" t="s">
        <v>1586</v>
      </c>
      <c r="J517" s="90" t="s">
        <v>1741</v>
      </c>
      <c r="K517" s="83" t="s">
        <v>2612</v>
      </c>
      <c r="L517" s="82"/>
      <c r="M517" s="90">
        <v>16</v>
      </c>
      <c r="N517" s="90"/>
      <c r="O517" s="90">
        <f t="shared" si="91"/>
        <v>16</v>
      </c>
      <c r="P517" s="90"/>
      <c r="Q517" s="90">
        <f t="shared" si="91"/>
        <v>16</v>
      </c>
      <c r="R517" s="90"/>
      <c r="S517" s="90">
        <f t="shared" si="92"/>
        <v>16</v>
      </c>
      <c r="T517" s="90"/>
      <c r="U517" s="90">
        <f t="shared" si="92"/>
        <v>16</v>
      </c>
      <c r="V517" s="90"/>
      <c r="W517" s="90">
        <f t="shared" si="92"/>
        <v>16</v>
      </c>
      <c r="X517" s="90"/>
      <c r="Y517" s="90">
        <f t="shared" si="92"/>
        <v>16</v>
      </c>
      <c r="Z517" s="90"/>
      <c r="AA517" s="90">
        <f t="shared" si="93"/>
        <v>16</v>
      </c>
      <c r="AB517" s="90"/>
      <c r="AC517" s="90">
        <f t="shared" si="93"/>
        <v>16</v>
      </c>
      <c r="AD517" s="90"/>
      <c r="AE517" s="90">
        <f t="shared" si="93"/>
        <v>16</v>
      </c>
      <c r="AF517" s="90"/>
      <c r="AG517" s="90">
        <f t="shared" si="93"/>
        <v>16</v>
      </c>
      <c r="AH517" s="90"/>
      <c r="AI517" s="90">
        <f t="shared" si="95"/>
        <v>16</v>
      </c>
      <c r="AJ517" s="90"/>
      <c r="AK517" s="90">
        <f t="shared" si="95"/>
        <v>16</v>
      </c>
    </row>
    <row r="518" spans="1:37" x14ac:dyDescent="0.2">
      <c r="A518" s="87" t="s">
        <v>815</v>
      </c>
      <c r="B518" s="90" t="s">
        <v>217</v>
      </c>
      <c r="C518" s="94" t="s">
        <v>33</v>
      </c>
      <c r="D518" s="90" t="s">
        <v>1810</v>
      </c>
      <c r="E518" s="94" t="s">
        <v>431</v>
      </c>
      <c r="F518" s="90" t="s">
        <v>766</v>
      </c>
      <c r="G518" s="90" t="s">
        <v>2929</v>
      </c>
      <c r="H518" s="90" t="s">
        <v>337</v>
      </c>
      <c r="I518" s="86" t="s">
        <v>1586</v>
      </c>
      <c r="J518" s="90" t="s">
        <v>1741</v>
      </c>
      <c r="K518" s="83" t="s">
        <v>2612</v>
      </c>
      <c r="L518" s="82"/>
      <c r="M518" s="90">
        <v>2</v>
      </c>
      <c r="N518" s="90"/>
      <c r="O518" s="90">
        <f t="shared" si="91"/>
        <v>2</v>
      </c>
      <c r="P518" s="90"/>
      <c r="Q518" s="90">
        <f t="shared" si="91"/>
        <v>2</v>
      </c>
      <c r="R518" s="90"/>
      <c r="S518" s="90">
        <f t="shared" si="92"/>
        <v>2</v>
      </c>
      <c r="T518" s="90"/>
      <c r="U518" s="90">
        <f t="shared" si="92"/>
        <v>2</v>
      </c>
      <c r="V518" s="90"/>
      <c r="W518" s="90">
        <f t="shared" si="92"/>
        <v>2</v>
      </c>
      <c r="X518" s="90"/>
      <c r="Y518" s="90">
        <f t="shared" si="92"/>
        <v>2</v>
      </c>
      <c r="Z518" s="90"/>
      <c r="AA518" s="90">
        <f t="shared" si="93"/>
        <v>2</v>
      </c>
      <c r="AB518" s="90"/>
      <c r="AC518" s="90">
        <f t="shared" si="93"/>
        <v>2</v>
      </c>
      <c r="AD518" s="90"/>
      <c r="AE518" s="90">
        <f t="shared" si="93"/>
        <v>2</v>
      </c>
      <c r="AF518" s="90"/>
      <c r="AG518" s="90">
        <f t="shared" si="93"/>
        <v>2</v>
      </c>
      <c r="AH518" s="90"/>
      <c r="AI518" s="90">
        <f t="shared" si="95"/>
        <v>2</v>
      </c>
      <c r="AJ518" s="90"/>
      <c r="AK518" s="90">
        <f t="shared" si="95"/>
        <v>2</v>
      </c>
    </row>
    <row r="519" spans="1:37" x14ac:dyDescent="0.2">
      <c r="A519" s="87" t="s">
        <v>815</v>
      </c>
      <c r="B519" s="90" t="s">
        <v>217</v>
      </c>
      <c r="C519" s="94" t="s">
        <v>674</v>
      </c>
      <c r="D519" s="90" t="s">
        <v>2129</v>
      </c>
      <c r="E519" s="94" t="s">
        <v>961</v>
      </c>
      <c r="F519" s="90" t="s">
        <v>2266</v>
      </c>
      <c r="G519" s="90" t="s">
        <v>2930</v>
      </c>
      <c r="H519" s="90" t="s">
        <v>2488</v>
      </c>
      <c r="I519" s="86" t="s">
        <v>1586</v>
      </c>
      <c r="J519" s="90" t="s">
        <v>1741</v>
      </c>
      <c r="K519" s="83" t="s">
        <v>2612</v>
      </c>
      <c r="L519" s="82"/>
      <c r="M519" s="90">
        <v>1</v>
      </c>
      <c r="N519" s="90"/>
      <c r="O519" s="90">
        <f t="shared" si="91"/>
        <v>1</v>
      </c>
      <c r="P519" s="90"/>
      <c r="Q519" s="90">
        <f t="shared" si="91"/>
        <v>1</v>
      </c>
      <c r="R519" s="90"/>
      <c r="S519" s="90">
        <f t="shared" si="92"/>
        <v>1</v>
      </c>
      <c r="T519" s="90"/>
      <c r="U519" s="90">
        <f t="shared" si="92"/>
        <v>1</v>
      </c>
      <c r="V519" s="90"/>
      <c r="W519" s="90">
        <f t="shared" si="92"/>
        <v>1</v>
      </c>
      <c r="X519" s="90"/>
      <c r="Y519" s="90">
        <f t="shared" si="92"/>
        <v>1</v>
      </c>
      <c r="Z519" s="90"/>
      <c r="AA519" s="90">
        <f t="shared" si="93"/>
        <v>1</v>
      </c>
      <c r="AB519" s="90"/>
      <c r="AC519" s="90">
        <f t="shared" si="93"/>
        <v>1</v>
      </c>
      <c r="AD519" s="90"/>
      <c r="AE519" s="90">
        <f t="shared" si="93"/>
        <v>1</v>
      </c>
      <c r="AF519" s="90"/>
      <c r="AG519" s="90">
        <f t="shared" si="93"/>
        <v>1</v>
      </c>
      <c r="AH519" s="90"/>
      <c r="AI519" s="90">
        <f t="shared" si="95"/>
        <v>1</v>
      </c>
      <c r="AJ519" s="90"/>
      <c r="AK519" s="90">
        <f t="shared" si="95"/>
        <v>1</v>
      </c>
    </row>
    <row r="520" spans="1:37" x14ac:dyDescent="0.2">
      <c r="A520" s="87" t="s">
        <v>815</v>
      </c>
      <c r="B520" s="90" t="s">
        <v>217</v>
      </c>
      <c r="C520" s="94" t="s">
        <v>545</v>
      </c>
      <c r="D520" s="90" t="s">
        <v>2027</v>
      </c>
      <c r="E520" s="94" t="s">
        <v>694</v>
      </c>
      <c r="F520" s="90" t="s">
        <v>1402</v>
      </c>
      <c r="G520" s="90" t="s">
        <v>2931</v>
      </c>
      <c r="H520" s="90" t="s">
        <v>1355</v>
      </c>
      <c r="I520" s="86" t="s">
        <v>1586</v>
      </c>
      <c r="J520" s="90" t="s">
        <v>1741</v>
      </c>
      <c r="K520" s="83" t="s">
        <v>2612</v>
      </c>
      <c r="L520" s="82"/>
      <c r="M520" s="90">
        <v>1</v>
      </c>
      <c r="N520" s="90"/>
      <c r="O520" s="90">
        <f t="shared" si="91"/>
        <v>1</v>
      </c>
      <c r="P520" s="90"/>
      <c r="Q520" s="90">
        <f t="shared" si="91"/>
        <v>1</v>
      </c>
      <c r="R520" s="90"/>
      <c r="S520" s="90">
        <f t="shared" si="92"/>
        <v>1</v>
      </c>
      <c r="T520" s="90"/>
      <c r="U520" s="90">
        <f t="shared" si="92"/>
        <v>1</v>
      </c>
      <c r="V520" s="90"/>
      <c r="W520" s="90">
        <f t="shared" si="92"/>
        <v>1</v>
      </c>
      <c r="X520" s="90"/>
      <c r="Y520" s="90">
        <f t="shared" ref="Y520:AK535" si="96">SUM(W520:X520)</f>
        <v>1</v>
      </c>
      <c r="Z520" s="90"/>
      <c r="AA520" s="90">
        <f t="shared" si="96"/>
        <v>1</v>
      </c>
      <c r="AB520" s="90"/>
      <c r="AC520" s="90">
        <f t="shared" si="96"/>
        <v>1</v>
      </c>
      <c r="AD520" s="90"/>
      <c r="AE520" s="90">
        <f t="shared" si="96"/>
        <v>1</v>
      </c>
      <c r="AF520" s="90"/>
      <c r="AG520" s="90">
        <f t="shared" si="96"/>
        <v>1</v>
      </c>
      <c r="AH520" s="90"/>
      <c r="AI520" s="90">
        <f t="shared" si="96"/>
        <v>1</v>
      </c>
      <c r="AJ520" s="90"/>
      <c r="AK520" s="90">
        <f t="shared" si="96"/>
        <v>1</v>
      </c>
    </row>
    <row r="521" spans="1:37" x14ac:dyDescent="0.2">
      <c r="A521" s="87" t="s">
        <v>815</v>
      </c>
      <c r="B521" s="90" t="s">
        <v>217</v>
      </c>
      <c r="C521" s="94" t="s">
        <v>675</v>
      </c>
      <c r="D521" s="90" t="s">
        <v>2130</v>
      </c>
      <c r="E521" s="94" t="s">
        <v>1286</v>
      </c>
      <c r="F521" s="90" t="s">
        <v>2269</v>
      </c>
      <c r="G521" s="90" t="s">
        <v>2932</v>
      </c>
      <c r="H521" s="90" t="s">
        <v>2489</v>
      </c>
      <c r="I521" s="86" t="s">
        <v>1586</v>
      </c>
      <c r="J521" s="90" t="s">
        <v>1741</v>
      </c>
      <c r="K521" s="83" t="s">
        <v>2612</v>
      </c>
      <c r="L521" s="82"/>
      <c r="M521" s="90">
        <v>1</v>
      </c>
      <c r="N521" s="90"/>
      <c r="O521" s="90">
        <f t="shared" ref="O521:Q584" si="97">SUM(M521:N521)</f>
        <v>1</v>
      </c>
      <c r="P521" s="90"/>
      <c r="Q521" s="90">
        <f t="shared" si="97"/>
        <v>1</v>
      </c>
      <c r="R521" s="90"/>
      <c r="S521" s="90">
        <f t="shared" ref="S521:Y584" si="98">SUM(Q521:R521)</f>
        <v>1</v>
      </c>
      <c r="T521" s="90"/>
      <c r="U521" s="90">
        <f t="shared" si="98"/>
        <v>1</v>
      </c>
      <c r="V521" s="90"/>
      <c r="W521" s="90">
        <f t="shared" si="98"/>
        <v>1</v>
      </c>
      <c r="X521" s="90"/>
      <c r="Y521" s="90">
        <f t="shared" si="98"/>
        <v>1</v>
      </c>
      <c r="Z521" s="90"/>
      <c r="AA521" s="90">
        <f t="shared" si="96"/>
        <v>1</v>
      </c>
      <c r="AB521" s="90"/>
      <c r="AC521" s="90">
        <f t="shared" si="96"/>
        <v>1</v>
      </c>
      <c r="AD521" s="90"/>
      <c r="AE521" s="90">
        <f t="shared" si="96"/>
        <v>1</v>
      </c>
      <c r="AF521" s="90"/>
      <c r="AG521" s="90">
        <f t="shared" si="96"/>
        <v>1</v>
      </c>
      <c r="AH521" s="90"/>
      <c r="AI521" s="90">
        <f t="shared" si="96"/>
        <v>1</v>
      </c>
      <c r="AJ521" s="90"/>
      <c r="AK521" s="90">
        <f t="shared" si="96"/>
        <v>1</v>
      </c>
    </row>
    <row r="522" spans="1:37" x14ac:dyDescent="0.2">
      <c r="A522" s="87" t="s">
        <v>815</v>
      </c>
      <c r="B522" s="90" t="s">
        <v>217</v>
      </c>
      <c r="C522" s="94" t="s">
        <v>676</v>
      </c>
      <c r="D522" s="90" t="s">
        <v>1385</v>
      </c>
      <c r="E522" s="94" t="s">
        <v>1308</v>
      </c>
      <c r="F522" s="90" t="s">
        <v>1788</v>
      </c>
      <c r="G522" s="90" t="s">
        <v>2933</v>
      </c>
      <c r="H522" s="90" t="s">
        <v>2490</v>
      </c>
      <c r="I522" s="86" t="s">
        <v>1586</v>
      </c>
      <c r="J522" s="90" t="s">
        <v>1741</v>
      </c>
      <c r="K522" s="83" t="s">
        <v>2612</v>
      </c>
      <c r="L522" s="82"/>
      <c r="M522" s="90">
        <v>1</v>
      </c>
      <c r="N522" s="90"/>
      <c r="O522" s="90">
        <f t="shared" si="97"/>
        <v>1</v>
      </c>
      <c r="P522" s="90"/>
      <c r="Q522" s="90">
        <f t="shared" si="97"/>
        <v>1</v>
      </c>
      <c r="R522" s="90"/>
      <c r="S522" s="90">
        <f t="shared" si="98"/>
        <v>1</v>
      </c>
      <c r="T522" s="90"/>
      <c r="U522" s="90">
        <f t="shared" si="98"/>
        <v>1</v>
      </c>
      <c r="V522" s="90"/>
      <c r="W522" s="90">
        <f t="shared" si="98"/>
        <v>1</v>
      </c>
      <c r="X522" s="90"/>
      <c r="Y522" s="90">
        <f t="shared" si="98"/>
        <v>1</v>
      </c>
      <c r="Z522" s="90"/>
      <c r="AA522" s="90">
        <f t="shared" si="96"/>
        <v>1</v>
      </c>
      <c r="AB522" s="90"/>
      <c r="AC522" s="90">
        <f t="shared" si="96"/>
        <v>1</v>
      </c>
      <c r="AD522" s="90"/>
      <c r="AE522" s="90">
        <f t="shared" si="96"/>
        <v>1</v>
      </c>
      <c r="AF522" s="90"/>
      <c r="AG522" s="90">
        <f t="shared" si="96"/>
        <v>1</v>
      </c>
      <c r="AH522" s="90"/>
      <c r="AI522" s="90">
        <f t="shared" si="96"/>
        <v>1</v>
      </c>
      <c r="AJ522" s="90"/>
      <c r="AK522" s="90">
        <f t="shared" si="96"/>
        <v>1</v>
      </c>
    </row>
    <row r="523" spans="1:37" x14ac:dyDescent="0.2">
      <c r="A523" s="87" t="s">
        <v>815</v>
      </c>
      <c r="B523" s="90" t="s">
        <v>217</v>
      </c>
      <c r="C523" s="94" t="s">
        <v>678</v>
      </c>
      <c r="D523" s="90" t="s">
        <v>2133</v>
      </c>
      <c r="E523" s="94" t="s">
        <v>1718</v>
      </c>
      <c r="F523" s="90" t="s">
        <v>2270</v>
      </c>
      <c r="G523" s="90" t="s">
        <v>2934</v>
      </c>
      <c r="H523" s="90" t="s">
        <v>1364</v>
      </c>
      <c r="I523" s="86" t="s">
        <v>1586</v>
      </c>
      <c r="J523" s="90" t="s">
        <v>1741</v>
      </c>
      <c r="K523" s="83" t="s">
        <v>2612</v>
      </c>
      <c r="L523" s="82"/>
      <c r="M523" s="90">
        <v>1</v>
      </c>
      <c r="N523" s="90"/>
      <c r="O523" s="90">
        <f t="shared" si="97"/>
        <v>1</v>
      </c>
      <c r="P523" s="90"/>
      <c r="Q523" s="90">
        <f t="shared" si="97"/>
        <v>1</v>
      </c>
      <c r="R523" s="90"/>
      <c r="S523" s="90">
        <f t="shared" si="98"/>
        <v>1</v>
      </c>
      <c r="T523" s="90"/>
      <c r="U523" s="90">
        <f t="shared" si="98"/>
        <v>1</v>
      </c>
      <c r="V523" s="90"/>
      <c r="W523" s="90">
        <f t="shared" si="98"/>
        <v>1</v>
      </c>
      <c r="X523" s="90"/>
      <c r="Y523" s="90">
        <f t="shared" si="98"/>
        <v>1</v>
      </c>
      <c r="Z523" s="90"/>
      <c r="AA523" s="90">
        <f t="shared" si="96"/>
        <v>1</v>
      </c>
      <c r="AB523" s="90"/>
      <c r="AC523" s="90">
        <f t="shared" si="96"/>
        <v>1</v>
      </c>
      <c r="AD523" s="90"/>
      <c r="AE523" s="90">
        <f t="shared" si="96"/>
        <v>1</v>
      </c>
      <c r="AF523" s="90"/>
      <c r="AG523" s="90">
        <f t="shared" si="96"/>
        <v>1</v>
      </c>
      <c r="AH523" s="90"/>
      <c r="AI523" s="90">
        <f t="shared" si="96"/>
        <v>1</v>
      </c>
      <c r="AJ523" s="90"/>
      <c r="AK523" s="90">
        <f t="shared" si="96"/>
        <v>1</v>
      </c>
    </row>
    <row r="524" spans="1:37" x14ac:dyDescent="0.2">
      <c r="A524" s="87" t="s">
        <v>815</v>
      </c>
      <c r="B524" s="90" t="s">
        <v>217</v>
      </c>
      <c r="C524" s="94" t="s">
        <v>1132</v>
      </c>
      <c r="D524" s="90" t="s">
        <v>2136</v>
      </c>
      <c r="E524" s="94" t="s">
        <v>276</v>
      </c>
      <c r="F524" s="90" t="s">
        <v>2273</v>
      </c>
      <c r="G524" s="90" t="s">
        <v>929</v>
      </c>
      <c r="H524" s="90" t="s">
        <v>2491</v>
      </c>
      <c r="I524" s="86" t="s">
        <v>1586</v>
      </c>
      <c r="J524" s="90" t="s">
        <v>1741</v>
      </c>
      <c r="K524" s="83" t="s">
        <v>2612</v>
      </c>
      <c r="L524" s="82"/>
      <c r="M524" s="90">
        <v>1</v>
      </c>
      <c r="N524" s="90"/>
      <c r="O524" s="90">
        <f t="shared" si="97"/>
        <v>1</v>
      </c>
      <c r="P524" s="90"/>
      <c r="Q524" s="90">
        <f t="shared" si="97"/>
        <v>1</v>
      </c>
      <c r="R524" s="90"/>
      <c r="S524" s="90">
        <f t="shared" si="98"/>
        <v>1</v>
      </c>
      <c r="T524" s="90"/>
      <c r="U524" s="90">
        <f t="shared" si="98"/>
        <v>1</v>
      </c>
      <c r="V524" s="90"/>
      <c r="W524" s="90">
        <f t="shared" si="98"/>
        <v>1</v>
      </c>
      <c r="X524" s="90"/>
      <c r="Y524" s="90">
        <f t="shared" si="98"/>
        <v>1</v>
      </c>
      <c r="Z524" s="90"/>
      <c r="AA524" s="90">
        <f t="shared" si="96"/>
        <v>1</v>
      </c>
      <c r="AB524" s="90"/>
      <c r="AC524" s="90">
        <f t="shared" si="96"/>
        <v>1</v>
      </c>
      <c r="AD524" s="90"/>
      <c r="AE524" s="90">
        <f t="shared" si="96"/>
        <v>1</v>
      </c>
      <c r="AF524" s="90"/>
      <c r="AG524" s="90">
        <f t="shared" si="96"/>
        <v>1</v>
      </c>
      <c r="AH524" s="90"/>
      <c r="AI524" s="90">
        <f t="shared" si="96"/>
        <v>1</v>
      </c>
      <c r="AJ524" s="90"/>
      <c r="AK524" s="90">
        <f t="shared" si="96"/>
        <v>1</v>
      </c>
    </row>
    <row r="525" spans="1:37" x14ac:dyDescent="0.2">
      <c r="A525" s="87" t="s">
        <v>815</v>
      </c>
      <c r="B525" s="90" t="s">
        <v>217</v>
      </c>
      <c r="C525" s="94" t="s">
        <v>1066</v>
      </c>
      <c r="D525" s="90" t="s">
        <v>1906</v>
      </c>
      <c r="E525" s="94" t="s">
        <v>1718</v>
      </c>
      <c r="F525" s="90" t="s">
        <v>2270</v>
      </c>
      <c r="G525" s="90" t="s">
        <v>2935</v>
      </c>
      <c r="H525" s="90" t="s">
        <v>1667</v>
      </c>
      <c r="I525" s="86" t="s">
        <v>1586</v>
      </c>
      <c r="J525" s="90" t="s">
        <v>1741</v>
      </c>
      <c r="K525" s="83" t="s">
        <v>2612</v>
      </c>
      <c r="L525" s="82"/>
      <c r="M525" s="90">
        <v>1</v>
      </c>
      <c r="N525" s="90"/>
      <c r="O525" s="90">
        <f t="shared" si="97"/>
        <v>1</v>
      </c>
      <c r="P525" s="90"/>
      <c r="Q525" s="90">
        <f t="shared" si="97"/>
        <v>1</v>
      </c>
      <c r="R525" s="90"/>
      <c r="S525" s="90">
        <f t="shared" si="98"/>
        <v>1</v>
      </c>
      <c r="T525" s="90"/>
      <c r="U525" s="90">
        <f t="shared" si="98"/>
        <v>1</v>
      </c>
      <c r="V525" s="90"/>
      <c r="W525" s="90">
        <f t="shared" si="98"/>
        <v>1</v>
      </c>
      <c r="X525" s="90"/>
      <c r="Y525" s="90">
        <f t="shared" si="98"/>
        <v>1</v>
      </c>
      <c r="Z525" s="90"/>
      <c r="AA525" s="90">
        <f t="shared" si="96"/>
        <v>1</v>
      </c>
      <c r="AB525" s="90"/>
      <c r="AC525" s="90">
        <f t="shared" si="96"/>
        <v>1</v>
      </c>
      <c r="AD525" s="90"/>
      <c r="AE525" s="90">
        <f t="shared" si="96"/>
        <v>1</v>
      </c>
      <c r="AF525" s="90"/>
      <c r="AG525" s="90">
        <f t="shared" si="96"/>
        <v>1</v>
      </c>
      <c r="AH525" s="90"/>
      <c r="AI525" s="90">
        <f t="shared" si="96"/>
        <v>1</v>
      </c>
      <c r="AJ525" s="90"/>
      <c r="AK525" s="90">
        <f t="shared" si="96"/>
        <v>1</v>
      </c>
    </row>
    <row r="526" spans="1:37" x14ac:dyDescent="0.2">
      <c r="A526" s="87" t="s">
        <v>815</v>
      </c>
      <c r="B526" s="90" t="s">
        <v>217</v>
      </c>
      <c r="C526" s="94" t="s">
        <v>1139</v>
      </c>
      <c r="D526" s="90" t="s">
        <v>2137</v>
      </c>
      <c r="E526" s="94" t="s">
        <v>276</v>
      </c>
      <c r="F526" s="90" t="s">
        <v>2273</v>
      </c>
      <c r="G526" s="90" t="s">
        <v>2936</v>
      </c>
      <c r="H526" s="90" t="s">
        <v>1170</v>
      </c>
      <c r="I526" s="86" t="s">
        <v>1586</v>
      </c>
      <c r="J526" s="90" t="s">
        <v>1741</v>
      </c>
      <c r="K526" s="83" t="s">
        <v>2612</v>
      </c>
      <c r="L526" s="82"/>
      <c r="M526" s="90">
        <v>2</v>
      </c>
      <c r="N526" s="90"/>
      <c r="O526" s="90">
        <f t="shared" si="97"/>
        <v>2</v>
      </c>
      <c r="P526" s="90"/>
      <c r="Q526" s="90">
        <f t="shared" si="97"/>
        <v>2</v>
      </c>
      <c r="R526" s="90"/>
      <c r="S526" s="90">
        <f t="shared" si="98"/>
        <v>2</v>
      </c>
      <c r="T526" s="90"/>
      <c r="U526" s="90">
        <f t="shared" si="98"/>
        <v>2</v>
      </c>
      <c r="V526" s="90"/>
      <c r="W526" s="90">
        <f t="shared" si="98"/>
        <v>2</v>
      </c>
      <c r="X526" s="90"/>
      <c r="Y526" s="90">
        <f t="shared" si="98"/>
        <v>2</v>
      </c>
      <c r="Z526" s="90"/>
      <c r="AA526" s="90">
        <f t="shared" si="96"/>
        <v>2</v>
      </c>
      <c r="AB526" s="90"/>
      <c r="AC526" s="90">
        <f t="shared" si="96"/>
        <v>2</v>
      </c>
      <c r="AD526" s="90"/>
      <c r="AE526" s="90">
        <f t="shared" si="96"/>
        <v>2</v>
      </c>
      <c r="AF526" s="90"/>
      <c r="AG526" s="90">
        <f t="shared" si="96"/>
        <v>2</v>
      </c>
      <c r="AH526" s="90"/>
      <c r="AI526" s="90">
        <f t="shared" si="96"/>
        <v>2</v>
      </c>
      <c r="AJ526" s="90"/>
      <c r="AK526" s="90">
        <f t="shared" si="96"/>
        <v>2</v>
      </c>
    </row>
    <row r="527" spans="1:37" x14ac:dyDescent="0.2">
      <c r="A527" s="87" t="s">
        <v>815</v>
      </c>
      <c r="B527" s="90" t="s">
        <v>217</v>
      </c>
      <c r="C527" s="94" t="s">
        <v>1141</v>
      </c>
      <c r="D527" s="90" t="s">
        <v>263</v>
      </c>
      <c r="E527" s="94" t="s">
        <v>276</v>
      </c>
      <c r="F527" s="90" t="s">
        <v>2273</v>
      </c>
      <c r="G527" s="90" t="s">
        <v>2288</v>
      </c>
      <c r="H527" s="90" t="s">
        <v>2493</v>
      </c>
      <c r="I527" s="86" t="s">
        <v>1586</v>
      </c>
      <c r="J527" s="90" t="s">
        <v>1741</v>
      </c>
      <c r="K527" s="83" t="s">
        <v>2612</v>
      </c>
      <c r="L527" s="82"/>
      <c r="M527" s="90">
        <v>23</v>
      </c>
      <c r="N527" s="90"/>
      <c r="O527" s="90">
        <f t="shared" si="97"/>
        <v>23</v>
      </c>
      <c r="P527" s="90"/>
      <c r="Q527" s="90">
        <f t="shared" si="97"/>
        <v>23</v>
      </c>
      <c r="R527" s="90"/>
      <c r="S527" s="90">
        <f t="shared" si="98"/>
        <v>23</v>
      </c>
      <c r="T527" s="90"/>
      <c r="U527" s="90">
        <f t="shared" si="98"/>
        <v>23</v>
      </c>
      <c r="V527" s="90"/>
      <c r="W527" s="90">
        <f t="shared" si="98"/>
        <v>23</v>
      </c>
      <c r="X527" s="90"/>
      <c r="Y527" s="90">
        <f t="shared" si="98"/>
        <v>23</v>
      </c>
      <c r="Z527" s="90"/>
      <c r="AA527" s="90">
        <f t="shared" si="96"/>
        <v>23</v>
      </c>
      <c r="AB527" s="90"/>
      <c r="AC527" s="90">
        <f t="shared" si="96"/>
        <v>23</v>
      </c>
      <c r="AD527" s="90"/>
      <c r="AE527" s="90">
        <f t="shared" si="96"/>
        <v>23</v>
      </c>
      <c r="AF527" s="90"/>
      <c r="AG527" s="90">
        <f t="shared" si="96"/>
        <v>23</v>
      </c>
      <c r="AH527" s="90"/>
      <c r="AI527" s="90">
        <f t="shared" si="96"/>
        <v>23</v>
      </c>
      <c r="AJ527" s="90"/>
      <c r="AK527" s="90">
        <f t="shared" si="96"/>
        <v>23</v>
      </c>
    </row>
    <row r="528" spans="1:37" x14ac:dyDescent="0.2">
      <c r="A528" s="87" t="s">
        <v>815</v>
      </c>
      <c r="B528" s="90" t="s">
        <v>217</v>
      </c>
      <c r="C528" s="94" t="s">
        <v>1141</v>
      </c>
      <c r="D528" s="90" t="s">
        <v>263</v>
      </c>
      <c r="E528" s="94" t="s">
        <v>694</v>
      </c>
      <c r="F528" s="90" t="s">
        <v>1402</v>
      </c>
      <c r="G528" s="90" t="s">
        <v>2937</v>
      </c>
      <c r="H528" s="90" t="s">
        <v>2494</v>
      </c>
      <c r="I528" s="86" t="s">
        <v>1586</v>
      </c>
      <c r="J528" s="90" t="s">
        <v>1741</v>
      </c>
      <c r="K528" s="83" t="s">
        <v>2612</v>
      </c>
      <c r="L528" s="82"/>
      <c r="M528" s="90">
        <v>5</v>
      </c>
      <c r="N528" s="90"/>
      <c r="O528" s="90">
        <f t="shared" si="97"/>
        <v>5</v>
      </c>
      <c r="P528" s="90"/>
      <c r="Q528" s="90">
        <f t="shared" si="97"/>
        <v>5</v>
      </c>
      <c r="R528" s="90"/>
      <c r="S528" s="90">
        <f t="shared" si="98"/>
        <v>5</v>
      </c>
      <c r="T528" s="90"/>
      <c r="U528" s="90">
        <f t="shared" si="98"/>
        <v>5</v>
      </c>
      <c r="V528" s="90"/>
      <c r="W528" s="90">
        <f t="shared" si="98"/>
        <v>5</v>
      </c>
      <c r="X528" s="90"/>
      <c r="Y528" s="90">
        <f t="shared" si="98"/>
        <v>5</v>
      </c>
      <c r="Z528" s="90"/>
      <c r="AA528" s="90">
        <f t="shared" si="96"/>
        <v>5</v>
      </c>
      <c r="AB528" s="90"/>
      <c r="AC528" s="90">
        <f t="shared" si="96"/>
        <v>5</v>
      </c>
      <c r="AD528" s="90"/>
      <c r="AE528" s="90">
        <f t="shared" si="96"/>
        <v>5</v>
      </c>
      <c r="AF528" s="90"/>
      <c r="AG528" s="90">
        <f t="shared" si="96"/>
        <v>5</v>
      </c>
      <c r="AH528" s="90"/>
      <c r="AI528" s="90">
        <f t="shared" si="96"/>
        <v>5</v>
      </c>
      <c r="AJ528" s="90"/>
      <c r="AK528" s="90">
        <f t="shared" si="96"/>
        <v>5</v>
      </c>
    </row>
    <row r="529" spans="1:37" x14ac:dyDescent="0.2">
      <c r="A529" s="87" t="s">
        <v>815</v>
      </c>
      <c r="B529" s="90" t="s">
        <v>217</v>
      </c>
      <c r="C529" s="94" t="s">
        <v>1143</v>
      </c>
      <c r="D529" s="90" t="s">
        <v>1460</v>
      </c>
      <c r="E529" s="94" t="s">
        <v>276</v>
      </c>
      <c r="F529" s="90" t="s">
        <v>2273</v>
      </c>
      <c r="G529" s="90" t="s">
        <v>1413</v>
      </c>
      <c r="H529" s="90" t="s">
        <v>2495</v>
      </c>
      <c r="I529" s="86" t="s">
        <v>1586</v>
      </c>
      <c r="J529" s="90" t="s">
        <v>1741</v>
      </c>
      <c r="K529" s="83" t="s">
        <v>2612</v>
      </c>
      <c r="L529" s="82"/>
      <c r="M529" s="90">
        <v>4</v>
      </c>
      <c r="N529" s="90"/>
      <c r="O529" s="90">
        <f t="shared" si="97"/>
        <v>4</v>
      </c>
      <c r="P529" s="90"/>
      <c r="Q529" s="90">
        <f t="shared" si="97"/>
        <v>4</v>
      </c>
      <c r="R529" s="90"/>
      <c r="S529" s="90">
        <f t="shared" si="98"/>
        <v>4</v>
      </c>
      <c r="T529" s="90"/>
      <c r="U529" s="90">
        <f t="shared" si="98"/>
        <v>4</v>
      </c>
      <c r="V529" s="90"/>
      <c r="W529" s="90">
        <f t="shared" si="98"/>
        <v>4</v>
      </c>
      <c r="X529" s="90"/>
      <c r="Y529" s="90">
        <f t="shared" si="98"/>
        <v>4</v>
      </c>
      <c r="Z529" s="90"/>
      <c r="AA529" s="90">
        <f t="shared" si="96"/>
        <v>4</v>
      </c>
      <c r="AB529" s="90"/>
      <c r="AC529" s="90">
        <f t="shared" si="96"/>
        <v>4</v>
      </c>
      <c r="AD529" s="90"/>
      <c r="AE529" s="90">
        <f t="shared" si="96"/>
        <v>4</v>
      </c>
      <c r="AF529" s="90"/>
      <c r="AG529" s="90">
        <f t="shared" si="96"/>
        <v>4</v>
      </c>
      <c r="AH529" s="90"/>
      <c r="AI529" s="90">
        <f t="shared" si="96"/>
        <v>4</v>
      </c>
      <c r="AJ529" s="90"/>
      <c r="AK529" s="90">
        <f t="shared" si="96"/>
        <v>4</v>
      </c>
    </row>
    <row r="530" spans="1:37" x14ac:dyDescent="0.2">
      <c r="A530" s="87" t="s">
        <v>815</v>
      </c>
      <c r="B530" s="90" t="s">
        <v>217</v>
      </c>
      <c r="C530" s="94" t="s">
        <v>681</v>
      </c>
      <c r="D530" s="90" t="s">
        <v>2138</v>
      </c>
      <c r="E530" s="94" t="s">
        <v>276</v>
      </c>
      <c r="F530" s="90" t="s">
        <v>2273</v>
      </c>
      <c r="G530" s="90" t="s">
        <v>280</v>
      </c>
      <c r="H530" s="90" t="s">
        <v>2496</v>
      </c>
      <c r="I530" s="86" t="s">
        <v>1586</v>
      </c>
      <c r="J530" s="90" t="s">
        <v>1741</v>
      </c>
      <c r="K530" s="83" t="s">
        <v>2612</v>
      </c>
      <c r="L530" s="82"/>
      <c r="M530" s="90">
        <v>6</v>
      </c>
      <c r="N530" s="90"/>
      <c r="O530" s="90">
        <f t="shared" si="97"/>
        <v>6</v>
      </c>
      <c r="P530" s="90"/>
      <c r="Q530" s="90">
        <f t="shared" si="97"/>
        <v>6</v>
      </c>
      <c r="R530" s="90"/>
      <c r="S530" s="90">
        <f t="shared" si="98"/>
        <v>6</v>
      </c>
      <c r="T530" s="90"/>
      <c r="U530" s="90">
        <f t="shared" si="98"/>
        <v>6</v>
      </c>
      <c r="V530" s="90"/>
      <c r="W530" s="90">
        <f t="shared" si="98"/>
        <v>6</v>
      </c>
      <c r="X530" s="90"/>
      <c r="Y530" s="90">
        <f t="shared" si="98"/>
        <v>6</v>
      </c>
      <c r="Z530" s="90"/>
      <c r="AA530" s="90">
        <f t="shared" si="96"/>
        <v>6</v>
      </c>
      <c r="AB530" s="90"/>
      <c r="AC530" s="90">
        <f t="shared" si="96"/>
        <v>6</v>
      </c>
      <c r="AD530" s="90"/>
      <c r="AE530" s="90">
        <f t="shared" si="96"/>
        <v>6</v>
      </c>
      <c r="AF530" s="90"/>
      <c r="AG530" s="90">
        <f t="shared" si="96"/>
        <v>6</v>
      </c>
      <c r="AH530" s="90"/>
      <c r="AI530" s="90">
        <f t="shared" si="96"/>
        <v>6</v>
      </c>
      <c r="AJ530" s="90"/>
      <c r="AK530" s="90">
        <f t="shared" si="96"/>
        <v>6</v>
      </c>
    </row>
    <row r="531" spans="1:37" x14ac:dyDescent="0.2">
      <c r="A531" s="87" t="s">
        <v>815</v>
      </c>
      <c r="B531" s="90" t="s">
        <v>217</v>
      </c>
      <c r="C531" s="94" t="s">
        <v>1148</v>
      </c>
      <c r="D531" s="90" t="s">
        <v>2139</v>
      </c>
      <c r="E531" s="94" t="s">
        <v>276</v>
      </c>
      <c r="F531" s="90" t="s">
        <v>2273</v>
      </c>
      <c r="G531" s="90" t="s">
        <v>328</v>
      </c>
      <c r="H531" s="90" t="s">
        <v>796</v>
      </c>
      <c r="I531" s="86" t="s">
        <v>1586</v>
      </c>
      <c r="J531" s="90" t="s">
        <v>1741</v>
      </c>
      <c r="K531" s="83" t="s">
        <v>2612</v>
      </c>
      <c r="L531" s="82"/>
      <c r="M531" s="90">
        <v>1</v>
      </c>
      <c r="N531" s="90"/>
      <c r="O531" s="90">
        <f t="shared" si="97"/>
        <v>1</v>
      </c>
      <c r="P531" s="90"/>
      <c r="Q531" s="90">
        <f t="shared" si="97"/>
        <v>1</v>
      </c>
      <c r="R531" s="90"/>
      <c r="S531" s="90">
        <f t="shared" si="98"/>
        <v>1</v>
      </c>
      <c r="T531" s="90"/>
      <c r="U531" s="90">
        <f t="shared" si="98"/>
        <v>1</v>
      </c>
      <c r="V531" s="90"/>
      <c r="W531" s="90">
        <f t="shared" si="98"/>
        <v>1</v>
      </c>
      <c r="X531" s="90"/>
      <c r="Y531" s="90">
        <f t="shared" si="98"/>
        <v>1</v>
      </c>
      <c r="Z531" s="90"/>
      <c r="AA531" s="90">
        <f t="shared" si="96"/>
        <v>1</v>
      </c>
      <c r="AB531" s="90"/>
      <c r="AC531" s="90">
        <f t="shared" si="96"/>
        <v>1</v>
      </c>
      <c r="AD531" s="90"/>
      <c r="AE531" s="90">
        <f t="shared" si="96"/>
        <v>1</v>
      </c>
      <c r="AF531" s="90"/>
      <c r="AG531" s="90">
        <f t="shared" si="96"/>
        <v>1</v>
      </c>
      <c r="AH531" s="90"/>
      <c r="AI531" s="90">
        <f t="shared" si="96"/>
        <v>1</v>
      </c>
      <c r="AJ531" s="90"/>
      <c r="AK531" s="90">
        <f t="shared" si="96"/>
        <v>1</v>
      </c>
    </row>
    <row r="532" spans="1:37" x14ac:dyDescent="0.2">
      <c r="A532" s="87" t="s">
        <v>815</v>
      </c>
      <c r="B532" s="90" t="s">
        <v>217</v>
      </c>
      <c r="C532" s="94" t="s">
        <v>687</v>
      </c>
      <c r="D532" s="90" t="s">
        <v>232</v>
      </c>
      <c r="E532" s="94" t="s">
        <v>1300</v>
      </c>
      <c r="F532" s="90" t="s">
        <v>833</v>
      </c>
      <c r="G532" s="90" t="s">
        <v>2938</v>
      </c>
      <c r="H532" s="90" t="s">
        <v>1749</v>
      </c>
      <c r="I532" s="86" t="s">
        <v>1586</v>
      </c>
      <c r="J532" s="90" t="s">
        <v>1741</v>
      </c>
      <c r="K532" s="83" t="s">
        <v>2612</v>
      </c>
      <c r="L532" s="82"/>
      <c r="M532" s="90">
        <v>1</v>
      </c>
      <c r="N532" s="90"/>
      <c r="O532" s="90">
        <f t="shared" si="97"/>
        <v>1</v>
      </c>
      <c r="P532" s="90"/>
      <c r="Q532" s="90">
        <f t="shared" si="97"/>
        <v>1</v>
      </c>
      <c r="R532" s="90"/>
      <c r="S532" s="90">
        <f t="shared" si="98"/>
        <v>1</v>
      </c>
      <c r="T532" s="90"/>
      <c r="U532" s="90">
        <f t="shared" si="98"/>
        <v>1</v>
      </c>
      <c r="V532" s="90"/>
      <c r="W532" s="90">
        <f t="shared" si="98"/>
        <v>1</v>
      </c>
      <c r="X532" s="90"/>
      <c r="Y532" s="90">
        <f t="shared" si="98"/>
        <v>1</v>
      </c>
      <c r="Z532" s="90"/>
      <c r="AA532" s="90">
        <f t="shared" si="96"/>
        <v>1</v>
      </c>
      <c r="AB532" s="90"/>
      <c r="AC532" s="90">
        <f t="shared" si="96"/>
        <v>1</v>
      </c>
      <c r="AD532" s="90"/>
      <c r="AE532" s="90">
        <f t="shared" si="96"/>
        <v>1</v>
      </c>
      <c r="AF532" s="90"/>
      <c r="AG532" s="90">
        <f t="shared" si="96"/>
        <v>1</v>
      </c>
      <c r="AH532" s="90"/>
      <c r="AI532" s="90">
        <f t="shared" si="96"/>
        <v>1</v>
      </c>
      <c r="AJ532" s="90"/>
      <c r="AK532" s="90">
        <f t="shared" si="96"/>
        <v>1</v>
      </c>
    </row>
    <row r="533" spans="1:37" x14ac:dyDescent="0.2">
      <c r="A533" s="87" t="s">
        <v>815</v>
      </c>
      <c r="B533" s="90" t="s">
        <v>217</v>
      </c>
      <c r="C533" s="94" t="s">
        <v>691</v>
      </c>
      <c r="D533" s="90" t="s">
        <v>192</v>
      </c>
      <c r="E533" s="94" t="s">
        <v>1302</v>
      </c>
      <c r="F533" s="90" t="s">
        <v>1458</v>
      </c>
      <c r="G533" s="90" t="s">
        <v>2132</v>
      </c>
      <c r="H533" s="90" t="s">
        <v>828</v>
      </c>
      <c r="I533" s="86" t="s">
        <v>1586</v>
      </c>
      <c r="J533" s="90" t="s">
        <v>1741</v>
      </c>
      <c r="K533" s="83" t="s">
        <v>2612</v>
      </c>
      <c r="L533" s="82"/>
      <c r="M533" s="90">
        <v>0</v>
      </c>
      <c r="N533" s="90"/>
      <c r="O533" s="90">
        <f t="shared" si="97"/>
        <v>0</v>
      </c>
      <c r="P533" s="90"/>
      <c r="Q533" s="90">
        <f t="shared" si="97"/>
        <v>0</v>
      </c>
      <c r="R533" s="90"/>
      <c r="S533" s="90">
        <f t="shared" si="98"/>
        <v>0</v>
      </c>
      <c r="T533" s="90"/>
      <c r="U533" s="90">
        <f t="shared" si="98"/>
        <v>0</v>
      </c>
      <c r="V533" s="90"/>
      <c r="W533" s="90">
        <f t="shared" si="98"/>
        <v>0</v>
      </c>
      <c r="X533" s="90"/>
      <c r="Y533" s="90">
        <f t="shared" si="98"/>
        <v>0</v>
      </c>
      <c r="Z533" s="90"/>
      <c r="AA533" s="90">
        <f t="shared" si="96"/>
        <v>0</v>
      </c>
      <c r="AB533" s="90"/>
      <c r="AC533" s="90">
        <f t="shared" si="96"/>
        <v>0</v>
      </c>
      <c r="AD533" s="90"/>
      <c r="AE533" s="90">
        <f t="shared" si="96"/>
        <v>0</v>
      </c>
      <c r="AF533" s="90"/>
      <c r="AG533" s="90">
        <f t="shared" si="96"/>
        <v>0</v>
      </c>
      <c r="AH533" s="90"/>
      <c r="AI533" s="90">
        <f t="shared" si="96"/>
        <v>0</v>
      </c>
      <c r="AJ533" s="90"/>
      <c r="AK533" s="90">
        <f t="shared" si="96"/>
        <v>0</v>
      </c>
    </row>
    <row r="534" spans="1:37" x14ac:dyDescent="0.2">
      <c r="A534" s="87" t="s">
        <v>815</v>
      </c>
      <c r="B534" s="90" t="s">
        <v>217</v>
      </c>
      <c r="C534" s="94" t="s">
        <v>697</v>
      </c>
      <c r="D534" s="90" t="s">
        <v>2140</v>
      </c>
      <c r="E534" s="94" t="s">
        <v>1302</v>
      </c>
      <c r="F534" s="90" t="s">
        <v>1458</v>
      </c>
      <c r="G534" s="90" t="s">
        <v>1303</v>
      </c>
      <c r="H534" s="90" t="s">
        <v>320</v>
      </c>
      <c r="I534" s="86" t="s">
        <v>1586</v>
      </c>
      <c r="J534" s="90" t="s">
        <v>1741</v>
      </c>
      <c r="K534" s="83" t="s">
        <v>2612</v>
      </c>
      <c r="L534" s="82"/>
      <c r="M534" s="90">
        <v>3</v>
      </c>
      <c r="N534" s="90"/>
      <c r="O534" s="90">
        <f t="shared" si="97"/>
        <v>3</v>
      </c>
      <c r="P534" s="90"/>
      <c r="Q534" s="90">
        <f t="shared" si="97"/>
        <v>3</v>
      </c>
      <c r="R534" s="90"/>
      <c r="S534" s="90">
        <f t="shared" si="98"/>
        <v>3</v>
      </c>
      <c r="T534" s="90"/>
      <c r="U534" s="90">
        <f t="shared" si="98"/>
        <v>3</v>
      </c>
      <c r="V534" s="90"/>
      <c r="W534" s="90">
        <f t="shared" si="98"/>
        <v>3</v>
      </c>
      <c r="X534" s="90"/>
      <c r="Y534" s="90">
        <f t="shared" si="98"/>
        <v>3</v>
      </c>
      <c r="Z534" s="90"/>
      <c r="AA534" s="90">
        <f t="shared" si="96"/>
        <v>3</v>
      </c>
      <c r="AB534" s="90"/>
      <c r="AC534" s="90">
        <f t="shared" si="96"/>
        <v>3</v>
      </c>
      <c r="AD534" s="90"/>
      <c r="AE534" s="90">
        <f t="shared" si="96"/>
        <v>3</v>
      </c>
      <c r="AF534" s="90"/>
      <c r="AG534" s="90">
        <f t="shared" si="96"/>
        <v>3</v>
      </c>
      <c r="AH534" s="90"/>
      <c r="AI534" s="90">
        <f t="shared" si="96"/>
        <v>3</v>
      </c>
      <c r="AJ534" s="90"/>
      <c r="AK534" s="90">
        <f t="shared" si="96"/>
        <v>3</v>
      </c>
    </row>
    <row r="535" spans="1:37" x14ac:dyDescent="0.2">
      <c r="A535" s="87" t="s">
        <v>815</v>
      </c>
      <c r="B535" s="90" t="s">
        <v>217</v>
      </c>
      <c r="C535" s="94" t="s">
        <v>703</v>
      </c>
      <c r="D535" s="90" t="s">
        <v>2141</v>
      </c>
      <c r="E535" s="94" t="s">
        <v>1302</v>
      </c>
      <c r="F535" s="90" t="s">
        <v>1458</v>
      </c>
      <c r="G535" s="90" t="s">
        <v>2939</v>
      </c>
      <c r="H535" s="90" t="s">
        <v>2497</v>
      </c>
      <c r="I535" s="86" t="s">
        <v>1586</v>
      </c>
      <c r="J535" s="90" t="s">
        <v>1741</v>
      </c>
      <c r="K535" s="83" t="s">
        <v>2612</v>
      </c>
      <c r="L535" s="82"/>
      <c r="M535" s="90">
        <v>2</v>
      </c>
      <c r="N535" s="90"/>
      <c r="O535" s="90">
        <f t="shared" si="97"/>
        <v>2</v>
      </c>
      <c r="P535" s="90"/>
      <c r="Q535" s="90">
        <f t="shared" si="97"/>
        <v>2</v>
      </c>
      <c r="R535" s="90"/>
      <c r="S535" s="90">
        <f t="shared" si="98"/>
        <v>2</v>
      </c>
      <c r="T535" s="90"/>
      <c r="U535" s="90">
        <f t="shared" si="98"/>
        <v>2</v>
      </c>
      <c r="V535" s="90"/>
      <c r="W535" s="90">
        <f t="shared" si="98"/>
        <v>2</v>
      </c>
      <c r="X535" s="90"/>
      <c r="Y535" s="90">
        <f t="shared" si="98"/>
        <v>2</v>
      </c>
      <c r="Z535" s="90"/>
      <c r="AA535" s="90">
        <f t="shared" si="96"/>
        <v>2</v>
      </c>
      <c r="AB535" s="90"/>
      <c r="AC535" s="90">
        <f t="shared" si="96"/>
        <v>2</v>
      </c>
      <c r="AD535" s="90"/>
      <c r="AE535" s="90">
        <f t="shared" si="96"/>
        <v>2</v>
      </c>
      <c r="AF535" s="90"/>
      <c r="AG535" s="90">
        <f t="shared" si="96"/>
        <v>2</v>
      </c>
      <c r="AH535" s="90"/>
      <c r="AI535" s="90">
        <f t="shared" si="96"/>
        <v>2</v>
      </c>
      <c r="AJ535" s="90"/>
      <c r="AK535" s="90">
        <f t="shared" si="96"/>
        <v>2</v>
      </c>
    </row>
    <row r="536" spans="1:37" x14ac:dyDescent="0.2">
      <c r="A536" s="87" t="s">
        <v>815</v>
      </c>
      <c r="B536" s="90" t="s">
        <v>217</v>
      </c>
      <c r="C536" s="94" t="s">
        <v>647</v>
      </c>
      <c r="D536" s="90" t="s">
        <v>2142</v>
      </c>
      <c r="E536" s="94" t="s">
        <v>750</v>
      </c>
      <c r="F536" s="90" t="s">
        <v>2275</v>
      </c>
      <c r="G536" s="90" t="s">
        <v>2940</v>
      </c>
      <c r="H536" s="90" t="s">
        <v>2476</v>
      </c>
      <c r="I536" s="86" t="s">
        <v>1586</v>
      </c>
      <c r="J536" s="90" t="s">
        <v>1741</v>
      </c>
      <c r="K536" s="83" t="s">
        <v>2612</v>
      </c>
      <c r="L536" s="82"/>
      <c r="M536" s="90">
        <v>1</v>
      </c>
      <c r="N536" s="90"/>
      <c r="O536" s="90">
        <f t="shared" si="97"/>
        <v>1</v>
      </c>
      <c r="P536" s="90"/>
      <c r="Q536" s="90">
        <f t="shared" si="97"/>
        <v>1</v>
      </c>
      <c r="R536" s="90"/>
      <c r="S536" s="90">
        <f t="shared" si="98"/>
        <v>1</v>
      </c>
      <c r="T536" s="90"/>
      <c r="U536" s="90">
        <f t="shared" si="98"/>
        <v>1</v>
      </c>
      <c r="V536" s="90"/>
      <c r="W536" s="90">
        <f t="shared" si="98"/>
        <v>1</v>
      </c>
      <c r="X536" s="90"/>
      <c r="Y536" s="90">
        <f t="shared" si="98"/>
        <v>1</v>
      </c>
      <c r="Z536" s="90"/>
      <c r="AA536" s="90">
        <f t="shared" ref="AA536:AI583" si="99">SUM(Y536:Z536)</f>
        <v>1</v>
      </c>
      <c r="AB536" s="90"/>
      <c r="AC536" s="90">
        <f t="shared" si="99"/>
        <v>1</v>
      </c>
      <c r="AD536" s="90"/>
      <c r="AE536" s="90">
        <f t="shared" si="99"/>
        <v>1</v>
      </c>
      <c r="AF536" s="90"/>
      <c r="AG536" s="90">
        <f t="shared" si="99"/>
        <v>1</v>
      </c>
      <c r="AH536" s="90"/>
      <c r="AI536" s="90">
        <f t="shared" si="99"/>
        <v>1</v>
      </c>
      <c r="AJ536" s="90"/>
      <c r="AK536" s="90">
        <f t="shared" ref="AK536:AK583" si="100">SUM(AI536:AJ536)</f>
        <v>1</v>
      </c>
    </row>
    <row r="537" spans="1:37" x14ac:dyDescent="0.2">
      <c r="A537" s="87" t="s">
        <v>815</v>
      </c>
      <c r="B537" s="90" t="s">
        <v>217</v>
      </c>
      <c r="C537" s="94" t="s">
        <v>1159</v>
      </c>
      <c r="D537" s="90" t="s">
        <v>566</v>
      </c>
      <c r="E537" s="94" t="s">
        <v>750</v>
      </c>
      <c r="F537" s="90" t="s">
        <v>2275</v>
      </c>
      <c r="G537" s="90" t="s">
        <v>2941</v>
      </c>
      <c r="H537" s="90" t="s">
        <v>2498</v>
      </c>
      <c r="I537" s="86" t="s">
        <v>1586</v>
      </c>
      <c r="J537" s="90" t="s">
        <v>1741</v>
      </c>
      <c r="K537" s="83" t="s">
        <v>2612</v>
      </c>
      <c r="L537" s="82"/>
      <c r="M537" s="90">
        <v>1</v>
      </c>
      <c r="N537" s="90"/>
      <c r="O537" s="90">
        <f t="shared" si="97"/>
        <v>1</v>
      </c>
      <c r="P537" s="90"/>
      <c r="Q537" s="90">
        <f t="shared" si="97"/>
        <v>1</v>
      </c>
      <c r="R537" s="90"/>
      <c r="S537" s="90">
        <f t="shared" si="98"/>
        <v>1</v>
      </c>
      <c r="T537" s="90"/>
      <c r="U537" s="90">
        <f t="shared" si="98"/>
        <v>1</v>
      </c>
      <c r="V537" s="90"/>
      <c r="W537" s="90">
        <f t="shared" si="98"/>
        <v>1</v>
      </c>
      <c r="X537" s="90"/>
      <c r="Y537" s="90">
        <f t="shared" si="98"/>
        <v>1</v>
      </c>
      <c r="Z537" s="90"/>
      <c r="AA537" s="90">
        <f t="shared" si="99"/>
        <v>1</v>
      </c>
      <c r="AB537" s="90"/>
      <c r="AC537" s="90">
        <f t="shared" si="99"/>
        <v>1</v>
      </c>
      <c r="AD537" s="90"/>
      <c r="AE537" s="90">
        <f t="shared" si="99"/>
        <v>1</v>
      </c>
      <c r="AF537" s="90"/>
      <c r="AG537" s="90">
        <f t="shared" si="99"/>
        <v>1</v>
      </c>
      <c r="AH537" s="90"/>
      <c r="AI537" s="90">
        <f t="shared" si="99"/>
        <v>1</v>
      </c>
      <c r="AJ537" s="90"/>
      <c r="AK537" s="90">
        <f t="shared" si="100"/>
        <v>1</v>
      </c>
    </row>
    <row r="538" spans="1:37" x14ac:dyDescent="0.2">
      <c r="A538" s="87" t="s">
        <v>815</v>
      </c>
      <c r="B538" s="90" t="s">
        <v>217</v>
      </c>
      <c r="C538" s="94" t="s">
        <v>1163</v>
      </c>
      <c r="D538" s="90" t="s">
        <v>916</v>
      </c>
      <c r="E538" s="94" t="s">
        <v>3</v>
      </c>
      <c r="F538" s="90" t="s">
        <v>1012</v>
      </c>
      <c r="G538" s="90" t="s">
        <v>2942</v>
      </c>
      <c r="H538" s="90" t="s">
        <v>2500</v>
      </c>
      <c r="I538" s="86" t="s">
        <v>1586</v>
      </c>
      <c r="J538" s="90" t="s">
        <v>1741</v>
      </c>
      <c r="K538" s="83" t="s">
        <v>2612</v>
      </c>
      <c r="L538" s="82"/>
      <c r="M538" s="90">
        <v>1</v>
      </c>
      <c r="N538" s="90"/>
      <c r="O538" s="90">
        <f t="shared" si="97"/>
        <v>1</v>
      </c>
      <c r="P538" s="90"/>
      <c r="Q538" s="90">
        <f t="shared" si="97"/>
        <v>1</v>
      </c>
      <c r="R538" s="90"/>
      <c r="S538" s="90">
        <f t="shared" si="98"/>
        <v>1</v>
      </c>
      <c r="T538" s="90"/>
      <c r="U538" s="90">
        <f t="shared" si="98"/>
        <v>1</v>
      </c>
      <c r="V538" s="90"/>
      <c r="W538" s="90">
        <f t="shared" si="98"/>
        <v>1</v>
      </c>
      <c r="X538" s="90"/>
      <c r="Y538" s="90">
        <f t="shared" si="98"/>
        <v>1</v>
      </c>
      <c r="Z538" s="90"/>
      <c r="AA538" s="90">
        <f t="shared" si="99"/>
        <v>1</v>
      </c>
      <c r="AB538" s="90"/>
      <c r="AC538" s="90">
        <f t="shared" si="99"/>
        <v>1</v>
      </c>
      <c r="AD538" s="90"/>
      <c r="AE538" s="90">
        <f t="shared" si="99"/>
        <v>1</v>
      </c>
      <c r="AF538" s="90"/>
      <c r="AG538" s="90">
        <f t="shared" si="99"/>
        <v>1</v>
      </c>
      <c r="AH538" s="90"/>
      <c r="AI538" s="90">
        <f t="shared" si="99"/>
        <v>1</v>
      </c>
      <c r="AJ538" s="90"/>
      <c r="AK538" s="90">
        <f t="shared" si="100"/>
        <v>1</v>
      </c>
    </row>
    <row r="539" spans="1:37" x14ac:dyDescent="0.2">
      <c r="A539" s="87" t="s">
        <v>815</v>
      </c>
      <c r="B539" s="90" t="s">
        <v>217</v>
      </c>
      <c r="C539" s="94" t="s">
        <v>653</v>
      </c>
      <c r="D539" s="90" t="s">
        <v>2143</v>
      </c>
      <c r="E539" s="94" t="s">
        <v>1688</v>
      </c>
      <c r="F539" s="90" t="s">
        <v>1412</v>
      </c>
      <c r="G539" s="90" t="s">
        <v>1882</v>
      </c>
      <c r="H539" s="90" t="s">
        <v>1927</v>
      </c>
      <c r="I539" s="86" t="s">
        <v>1586</v>
      </c>
      <c r="J539" s="90" t="s">
        <v>1741</v>
      </c>
      <c r="K539" s="83" t="s">
        <v>2612</v>
      </c>
      <c r="L539" s="82"/>
      <c r="M539" s="90">
        <v>1</v>
      </c>
      <c r="N539" s="90"/>
      <c r="O539" s="90">
        <f t="shared" si="97"/>
        <v>1</v>
      </c>
      <c r="P539" s="90"/>
      <c r="Q539" s="90">
        <f t="shared" si="97"/>
        <v>1</v>
      </c>
      <c r="R539" s="90"/>
      <c r="S539" s="90">
        <f t="shared" si="98"/>
        <v>1</v>
      </c>
      <c r="T539" s="90"/>
      <c r="U539" s="90">
        <f t="shared" si="98"/>
        <v>1</v>
      </c>
      <c r="V539" s="90"/>
      <c r="W539" s="90">
        <f t="shared" si="98"/>
        <v>1</v>
      </c>
      <c r="X539" s="90"/>
      <c r="Y539" s="90">
        <f t="shared" si="98"/>
        <v>1</v>
      </c>
      <c r="Z539" s="90"/>
      <c r="AA539" s="90">
        <f t="shared" si="99"/>
        <v>1</v>
      </c>
      <c r="AB539" s="90"/>
      <c r="AC539" s="90">
        <f t="shared" si="99"/>
        <v>1</v>
      </c>
      <c r="AD539" s="90"/>
      <c r="AE539" s="90">
        <f t="shared" si="99"/>
        <v>1</v>
      </c>
      <c r="AF539" s="90"/>
      <c r="AG539" s="90">
        <f t="shared" si="99"/>
        <v>1</v>
      </c>
      <c r="AH539" s="90"/>
      <c r="AI539" s="90">
        <f t="shared" si="99"/>
        <v>1</v>
      </c>
      <c r="AJ539" s="90"/>
      <c r="AK539" s="90">
        <f t="shared" si="100"/>
        <v>1</v>
      </c>
    </row>
    <row r="540" spans="1:37" x14ac:dyDescent="0.2">
      <c r="A540" s="87" t="s">
        <v>815</v>
      </c>
      <c r="B540" s="90" t="s">
        <v>217</v>
      </c>
      <c r="C540" s="94" t="s">
        <v>711</v>
      </c>
      <c r="D540" s="90" t="s">
        <v>2144</v>
      </c>
      <c r="E540" s="94" t="s">
        <v>133</v>
      </c>
      <c r="F540" s="90" t="s">
        <v>2277</v>
      </c>
      <c r="G540" s="90" t="s">
        <v>2577</v>
      </c>
      <c r="H540" s="90" t="s">
        <v>2501</v>
      </c>
      <c r="I540" s="86" t="s">
        <v>1586</v>
      </c>
      <c r="J540" s="90" t="s">
        <v>1741</v>
      </c>
      <c r="K540" s="83" t="s">
        <v>2612</v>
      </c>
      <c r="L540" s="82"/>
      <c r="M540" s="90">
        <v>0</v>
      </c>
      <c r="N540" s="90"/>
      <c r="O540" s="90">
        <f t="shared" si="97"/>
        <v>0</v>
      </c>
      <c r="P540" s="90"/>
      <c r="Q540" s="90">
        <f t="shared" si="97"/>
        <v>0</v>
      </c>
      <c r="R540" s="90"/>
      <c r="S540" s="90">
        <f t="shared" si="98"/>
        <v>0</v>
      </c>
      <c r="T540" s="90"/>
      <c r="U540" s="90">
        <f t="shared" si="98"/>
        <v>0</v>
      </c>
      <c r="V540" s="90"/>
      <c r="W540" s="90">
        <f t="shared" si="98"/>
        <v>0</v>
      </c>
      <c r="X540" s="90"/>
      <c r="Y540" s="90">
        <f t="shared" si="98"/>
        <v>0</v>
      </c>
      <c r="Z540" s="90"/>
      <c r="AA540" s="90">
        <f t="shared" si="99"/>
        <v>0</v>
      </c>
      <c r="AB540" s="90"/>
      <c r="AC540" s="90">
        <f t="shared" si="99"/>
        <v>0</v>
      </c>
      <c r="AD540" s="90"/>
      <c r="AE540" s="90">
        <f t="shared" si="99"/>
        <v>0</v>
      </c>
      <c r="AF540" s="90"/>
      <c r="AG540" s="90">
        <f t="shared" si="99"/>
        <v>0</v>
      </c>
      <c r="AH540" s="90"/>
      <c r="AI540" s="90">
        <f t="shared" si="99"/>
        <v>0</v>
      </c>
      <c r="AJ540" s="90"/>
      <c r="AK540" s="90">
        <f t="shared" si="100"/>
        <v>0</v>
      </c>
    </row>
    <row r="541" spans="1:37" x14ac:dyDescent="0.2">
      <c r="A541" s="87" t="s">
        <v>815</v>
      </c>
      <c r="B541" s="90" t="s">
        <v>217</v>
      </c>
      <c r="C541" s="94" t="s">
        <v>801</v>
      </c>
      <c r="D541" s="90" t="s">
        <v>2146</v>
      </c>
      <c r="E541" s="94" t="s">
        <v>1296</v>
      </c>
      <c r="F541" s="90" t="s">
        <v>397</v>
      </c>
      <c r="G541" s="90" t="s">
        <v>2943</v>
      </c>
      <c r="H541" s="90" t="s">
        <v>2502</v>
      </c>
      <c r="I541" s="86" t="s">
        <v>1586</v>
      </c>
      <c r="J541" s="90" t="s">
        <v>1741</v>
      </c>
      <c r="K541" s="83" t="s">
        <v>2612</v>
      </c>
      <c r="L541" s="82"/>
      <c r="M541" s="90">
        <v>1</v>
      </c>
      <c r="N541" s="90"/>
      <c r="O541" s="90">
        <f t="shared" si="97"/>
        <v>1</v>
      </c>
      <c r="P541" s="90"/>
      <c r="Q541" s="90">
        <f t="shared" si="97"/>
        <v>1</v>
      </c>
      <c r="R541" s="90"/>
      <c r="S541" s="90">
        <f t="shared" si="98"/>
        <v>1</v>
      </c>
      <c r="T541" s="90"/>
      <c r="U541" s="90">
        <f t="shared" si="98"/>
        <v>1</v>
      </c>
      <c r="V541" s="90"/>
      <c r="W541" s="90">
        <f t="shared" si="98"/>
        <v>1</v>
      </c>
      <c r="X541" s="90"/>
      <c r="Y541" s="90">
        <f t="shared" si="98"/>
        <v>1</v>
      </c>
      <c r="Z541" s="90"/>
      <c r="AA541" s="90">
        <f t="shared" si="99"/>
        <v>1</v>
      </c>
      <c r="AB541" s="90"/>
      <c r="AC541" s="90">
        <f t="shared" si="99"/>
        <v>1</v>
      </c>
      <c r="AD541" s="90"/>
      <c r="AE541" s="90">
        <f t="shared" si="99"/>
        <v>1</v>
      </c>
      <c r="AF541" s="90"/>
      <c r="AG541" s="90">
        <f t="shared" si="99"/>
        <v>1</v>
      </c>
      <c r="AH541" s="90"/>
      <c r="AI541" s="90">
        <f t="shared" si="99"/>
        <v>1</v>
      </c>
      <c r="AJ541" s="90"/>
      <c r="AK541" s="90">
        <f t="shared" si="100"/>
        <v>1</v>
      </c>
    </row>
    <row r="542" spans="1:37" x14ac:dyDescent="0.2">
      <c r="A542" s="87" t="s">
        <v>815</v>
      </c>
      <c r="B542" s="90" t="s">
        <v>217</v>
      </c>
      <c r="C542" s="94" t="s">
        <v>716</v>
      </c>
      <c r="D542" s="90" t="s">
        <v>318</v>
      </c>
      <c r="E542" s="94" t="s">
        <v>601</v>
      </c>
      <c r="F542" s="90" t="s">
        <v>1553</v>
      </c>
      <c r="G542" s="90" t="s">
        <v>2945</v>
      </c>
      <c r="H542" s="90" t="s">
        <v>2503</v>
      </c>
      <c r="I542" s="86" t="s">
        <v>1586</v>
      </c>
      <c r="J542" s="90" t="s">
        <v>1741</v>
      </c>
      <c r="K542" s="83" t="s">
        <v>2612</v>
      </c>
      <c r="L542" s="82"/>
      <c r="M542" s="90">
        <v>1</v>
      </c>
      <c r="N542" s="90"/>
      <c r="O542" s="90">
        <f t="shared" si="97"/>
        <v>1</v>
      </c>
      <c r="P542" s="90"/>
      <c r="Q542" s="90">
        <f t="shared" si="97"/>
        <v>1</v>
      </c>
      <c r="R542" s="90"/>
      <c r="S542" s="90">
        <f t="shared" si="98"/>
        <v>1</v>
      </c>
      <c r="T542" s="90"/>
      <c r="U542" s="90">
        <f t="shared" si="98"/>
        <v>1</v>
      </c>
      <c r="V542" s="90"/>
      <c r="W542" s="90">
        <f t="shared" si="98"/>
        <v>1</v>
      </c>
      <c r="X542" s="90"/>
      <c r="Y542" s="90">
        <f t="shared" si="98"/>
        <v>1</v>
      </c>
      <c r="Z542" s="90"/>
      <c r="AA542" s="90">
        <f t="shared" si="99"/>
        <v>1</v>
      </c>
      <c r="AB542" s="90"/>
      <c r="AC542" s="90">
        <f t="shared" si="99"/>
        <v>1</v>
      </c>
      <c r="AD542" s="90"/>
      <c r="AE542" s="90">
        <f t="shared" si="99"/>
        <v>1</v>
      </c>
      <c r="AF542" s="90"/>
      <c r="AG542" s="90">
        <f t="shared" si="99"/>
        <v>1</v>
      </c>
      <c r="AH542" s="90"/>
      <c r="AI542" s="90">
        <f t="shared" si="99"/>
        <v>1</v>
      </c>
      <c r="AJ542" s="90"/>
      <c r="AK542" s="90">
        <f t="shared" si="100"/>
        <v>1</v>
      </c>
    </row>
    <row r="543" spans="1:37" x14ac:dyDescent="0.2">
      <c r="A543" s="87" t="s">
        <v>815</v>
      </c>
      <c r="B543" s="90" t="s">
        <v>217</v>
      </c>
      <c r="C543" s="94" t="s">
        <v>300</v>
      </c>
      <c r="D543" s="90" t="s">
        <v>2148</v>
      </c>
      <c r="E543" s="94" t="s">
        <v>601</v>
      </c>
      <c r="F543" s="90" t="s">
        <v>1553</v>
      </c>
      <c r="G543" s="90" t="s">
        <v>2805</v>
      </c>
      <c r="H543" s="90" t="s">
        <v>2504</v>
      </c>
      <c r="I543" s="86" t="s">
        <v>1586</v>
      </c>
      <c r="J543" s="90" t="s">
        <v>1741</v>
      </c>
      <c r="K543" s="83" t="s">
        <v>2612</v>
      </c>
      <c r="L543" s="82"/>
      <c r="M543" s="90">
        <v>2</v>
      </c>
      <c r="N543" s="90"/>
      <c r="O543" s="90">
        <f t="shared" si="97"/>
        <v>2</v>
      </c>
      <c r="P543" s="90"/>
      <c r="Q543" s="90">
        <f t="shared" si="97"/>
        <v>2</v>
      </c>
      <c r="R543" s="90"/>
      <c r="S543" s="90">
        <f t="shared" si="98"/>
        <v>2</v>
      </c>
      <c r="T543" s="90"/>
      <c r="U543" s="90">
        <f t="shared" si="98"/>
        <v>2</v>
      </c>
      <c r="V543" s="90"/>
      <c r="W543" s="90">
        <f t="shared" si="98"/>
        <v>2</v>
      </c>
      <c r="X543" s="90"/>
      <c r="Y543" s="90">
        <f t="shared" si="98"/>
        <v>2</v>
      </c>
      <c r="Z543" s="90"/>
      <c r="AA543" s="90">
        <f t="shared" si="99"/>
        <v>2</v>
      </c>
      <c r="AB543" s="90"/>
      <c r="AC543" s="90">
        <f t="shared" si="99"/>
        <v>2</v>
      </c>
      <c r="AD543" s="90"/>
      <c r="AE543" s="90">
        <f t="shared" si="99"/>
        <v>2</v>
      </c>
      <c r="AF543" s="90"/>
      <c r="AG543" s="90">
        <f t="shared" si="99"/>
        <v>2</v>
      </c>
      <c r="AH543" s="90"/>
      <c r="AI543" s="90">
        <f t="shared" si="99"/>
        <v>2</v>
      </c>
      <c r="AJ543" s="90"/>
      <c r="AK543" s="90">
        <f t="shared" si="100"/>
        <v>2</v>
      </c>
    </row>
    <row r="544" spans="1:37" x14ac:dyDescent="0.2">
      <c r="A544" s="87" t="s">
        <v>815</v>
      </c>
      <c r="B544" s="90" t="s">
        <v>217</v>
      </c>
      <c r="C544" s="94" t="s">
        <v>719</v>
      </c>
      <c r="D544" s="90" t="s">
        <v>1028</v>
      </c>
      <c r="E544" s="94" t="s">
        <v>601</v>
      </c>
      <c r="F544" s="90" t="s">
        <v>1553</v>
      </c>
      <c r="G544" s="90" t="s">
        <v>1984</v>
      </c>
      <c r="H544" s="90" t="s">
        <v>1277</v>
      </c>
      <c r="I544" s="86" t="s">
        <v>1586</v>
      </c>
      <c r="J544" s="90" t="s">
        <v>1741</v>
      </c>
      <c r="K544" s="83" t="s">
        <v>2612</v>
      </c>
      <c r="L544" s="82"/>
      <c r="M544" s="90">
        <v>4</v>
      </c>
      <c r="N544" s="90"/>
      <c r="O544" s="90">
        <f t="shared" si="97"/>
        <v>4</v>
      </c>
      <c r="P544" s="90"/>
      <c r="Q544" s="90">
        <f t="shared" si="97"/>
        <v>4</v>
      </c>
      <c r="R544" s="90"/>
      <c r="S544" s="90">
        <f t="shared" si="98"/>
        <v>4</v>
      </c>
      <c r="T544" s="90"/>
      <c r="U544" s="90">
        <f t="shared" si="98"/>
        <v>4</v>
      </c>
      <c r="V544" s="90"/>
      <c r="W544" s="90">
        <f t="shared" si="98"/>
        <v>4</v>
      </c>
      <c r="X544" s="90"/>
      <c r="Y544" s="90">
        <f t="shared" si="98"/>
        <v>4</v>
      </c>
      <c r="Z544" s="90"/>
      <c r="AA544" s="90">
        <f t="shared" si="99"/>
        <v>4</v>
      </c>
      <c r="AB544" s="90"/>
      <c r="AC544" s="90">
        <f t="shared" si="99"/>
        <v>4</v>
      </c>
      <c r="AD544" s="90"/>
      <c r="AE544" s="90">
        <f t="shared" si="99"/>
        <v>4</v>
      </c>
      <c r="AF544" s="90"/>
      <c r="AG544" s="90">
        <f t="shared" si="99"/>
        <v>4</v>
      </c>
      <c r="AH544" s="90"/>
      <c r="AI544" s="90">
        <f t="shared" si="99"/>
        <v>4</v>
      </c>
      <c r="AJ544" s="90"/>
      <c r="AK544" s="90">
        <f t="shared" si="100"/>
        <v>4</v>
      </c>
    </row>
    <row r="545" spans="1:37" x14ac:dyDescent="0.2">
      <c r="A545" s="87" t="s">
        <v>815</v>
      </c>
      <c r="B545" s="90" t="s">
        <v>217</v>
      </c>
      <c r="C545" s="94" t="s">
        <v>725</v>
      </c>
      <c r="D545" s="90" t="s">
        <v>2149</v>
      </c>
      <c r="E545" s="94" t="s">
        <v>601</v>
      </c>
      <c r="F545" s="90" t="s">
        <v>1553</v>
      </c>
      <c r="G545" s="90" t="s">
        <v>2946</v>
      </c>
      <c r="H545" s="90" t="s">
        <v>1985</v>
      </c>
      <c r="I545" s="86" t="s">
        <v>1586</v>
      </c>
      <c r="J545" s="90" t="s">
        <v>1741</v>
      </c>
      <c r="K545" s="83" t="s">
        <v>2612</v>
      </c>
      <c r="L545" s="82"/>
      <c r="M545" s="90">
        <v>1</v>
      </c>
      <c r="N545" s="90"/>
      <c r="O545" s="90">
        <f t="shared" si="97"/>
        <v>1</v>
      </c>
      <c r="P545" s="90"/>
      <c r="Q545" s="90">
        <f t="shared" si="97"/>
        <v>1</v>
      </c>
      <c r="R545" s="90"/>
      <c r="S545" s="90">
        <f t="shared" si="98"/>
        <v>1</v>
      </c>
      <c r="T545" s="90"/>
      <c r="U545" s="90">
        <f t="shared" si="98"/>
        <v>1</v>
      </c>
      <c r="V545" s="90"/>
      <c r="W545" s="90">
        <f t="shared" si="98"/>
        <v>1</v>
      </c>
      <c r="X545" s="90"/>
      <c r="Y545" s="90">
        <f t="shared" si="98"/>
        <v>1</v>
      </c>
      <c r="Z545" s="90"/>
      <c r="AA545" s="90">
        <f t="shared" si="99"/>
        <v>1</v>
      </c>
      <c r="AB545" s="90"/>
      <c r="AC545" s="90">
        <f t="shared" si="99"/>
        <v>1</v>
      </c>
      <c r="AD545" s="90"/>
      <c r="AE545" s="90">
        <f t="shared" si="99"/>
        <v>1</v>
      </c>
      <c r="AF545" s="90"/>
      <c r="AG545" s="90">
        <f t="shared" si="99"/>
        <v>1</v>
      </c>
      <c r="AH545" s="90"/>
      <c r="AI545" s="90">
        <f t="shared" si="99"/>
        <v>1</v>
      </c>
      <c r="AJ545" s="90"/>
      <c r="AK545" s="90">
        <f t="shared" si="100"/>
        <v>1</v>
      </c>
    </row>
    <row r="546" spans="1:37" x14ac:dyDescent="0.2">
      <c r="A546" s="87" t="s">
        <v>815</v>
      </c>
      <c r="B546" s="90" t="s">
        <v>217</v>
      </c>
      <c r="C546" s="94" t="s">
        <v>726</v>
      </c>
      <c r="D546" s="90" t="s">
        <v>2151</v>
      </c>
      <c r="E546" s="94" t="s">
        <v>601</v>
      </c>
      <c r="F546" s="90" t="s">
        <v>1553</v>
      </c>
      <c r="G546" s="90" t="s">
        <v>2947</v>
      </c>
      <c r="H546" s="90" t="s">
        <v>2505</v>
      </c>
      <c r="I546" s="86" t="s">
        <v>1586</v>
      </c>
      <c r="J546" s="90" t="s">
        <v>1741</v>
      </c>
      <c r="K546" s="83" t="s">
        <v>2612</v>
      </c>
      <c r="L546" s="82"/>
      <c r="M546" s="90">
        <v>10</v>
      </c>
      <c r="N546" s="90"/>
      <c r="O546" s="90">
        <f t="shared" si="97"/>
        <v>10</v>
      </c>
      <c r="P546" s="90"/>
      <c r="Q546" s="90">
        <f t="shared" si="97"/>
        <v>10</v>
      </c>
      <c r="R546" s="90"/>
      <c r="S546" s="90">
        <f t="shared" si="98"/>
        <v>10</v>
      </c>
      <c r="T546" s="90"/>
      <c r="U546" s="90">
        <f t="shared" si="98"/>
        <v>10</v>
      </c>
      <c r="V546" s="90"/>
      <c r="W546" s="90">
        <f t="shared" si="98"/>
        <v>10</v>
      </c>
      <c r="X546" s="90"/>
      <c r="Y546" s="90">
        <f t="shared" si="98"/>
        <v>10</v>
      </c>
      <c r="Z546" s="90"/>
      <c r="AA546" s="90">
        <f t="shared" si="99"/>
        <v>10</v>
      </c>
      <c r="AB546" s="90"/>
      <c r="AC546" s="90">
        <f t="shared" si="99"/>
        <v>10</v>
      </c>
      <c r="AD546" s="90"/>
      <c r="AE546" s="90">
        <f t="shared" si="99"/>
        <v>10</v>
      </c>
      <c r="AF546" s="90"/>
      <c r="AG546" s="90">
        <f t="shared" si="99"/>
        <v>10</v>
      </c>
      <c r="AH546" s="90"/>
      <c r="AI546" s="90">
        <f t="shared" si="99"/>
        <v>10</v>
      </c>
      <c r="AJ546" s="90"/>
      <c r="AK546" s="90">
        <f t="shared" si="100"/>
        <v>10</v>
      </c>
    </row>
    <row r="547" spans="1:37" x14ac:dyDescent="0.2">
      <c r="A547" s="87" t="s">
        <v>815</v>
      </c>
      <c r="B547" s="90" t="s">
        <v>217</v>
      </c>
      <c r="C547" s="94" t="s">
        <v>728</v>
      </c>
      <c r="D547" s="90" t="s">
        <v>2152</v>
      </c>
      <c r="E547" s="94" t="s">
        <v>601</v>
      </c>
      <c r="F547" s="90" t="s">
        <v>1553</v>
      </c>
      <c r="G547" s="90" t="s">
        <v>2948</v>
      </c>
      <c r="H547" s="90" t="s">
        <v>2506</v>
      </c>
      <c r="I547" s="86" t="s">
        <v>1586</v>
      </c>
      <c r="J547" s="90" t="s">
        <v>1741</v>
      </c>
      <c r="K547" s="83" t="s">
        <v>2612</v>
      </c>
      <c r="L547" s="82"/>
      <c r="M547" s="90">
        <v>4</v>
      </c>
      <c r="N547" s="90"/>
      <c r="O547" s="90">
        <f t="shared" si="97"/>
        <v>4</v>
      </c>
      <c r="P547" s="90"/>
      <c r="Q547" s="90">
        <f t="shared" si="97"/>
        <v>4</v>
      </c>
      <c r="R547" s="90"/>
      <c r="S547" s="90">
        <f t="shared" si="98"/>
        <v>4</v>
      </c>
      <c r="T547" s="90"/>
      <c r="U547" s="90">
        <f t="shared" si="98"/>
        <v>4</v>
      </c>
      <c r="V547" s="90"/>
      <c r="W547" s="90">
        <f t="shared" si="98"/>
        <v>4</v>
      </c>
      <c r="X547" s="90"/>
      <c r="Y547" s="90">
        <f t="shared" si="98"/>
        <v>4</v>
      </c>
      <c r="Z547" s="90"/>
      <c r="AA547" s="90">
        <f t="shared" si="99"/>
        <v>4</v>
      </c>
      <c r="AB547" s="90"/>
      <c r="AC547" s="90">
        <f t="shared" si="99"/>
        <v>4</v>
      </c>
      <c r="AD547" s="90"/>
      <c r="AE547" s="90">
        <f t="shared" si="99"/>
        <v>4</v>
      </c>
      <c r="AF547" s="90"/>
      <c r="AG547" s="90">
        <f t="shared" si="99"/>
        <v>4</v>
      </c>
      <c r="AH547" s="90"/>
      <c r="AI547" s="90">
        <f t="shared" si="99"/>
        <v>4</v>
      </c>
      <c r="AJ547" s="90"/>
      <c r="AK547" s="90">
        <f t="shared" si="100"/>
        <v>4</v>
      </c>
    </row>
    <row r="548" spans="1:37" x14ac:dyDescent="0.2">
      <c r="A548" s="87" t="s">
        <v>815</v>
      </c>
      <c r="B548" s="90" t="s">
        <v>217</v>
      </c>
      <c r="C548" s="94" t="s">
        <v>1092</v>
      </c>
      <c r="D548" s="90" t="s">
        <v>2153</v>
      </c>
      <c r="E548" s="94" t="s">
        <v>59</v>
      </c>
      <c r="F548" s="90" t="s">
        <v>2217</v>
      </c>
      <c r="G548" s="90" t="s">
        <v>2450</v>
      </c>
      <c r="H548" s="90" t="s">
        <v>2507</v>
      </c>
      <c r="I548" s="86" t="s">
        <v>1586</v>
      </c>
      <c r="J548" s="90" t="s">
        <v>1741</v>
      </c>
      <c r="K548" s="83" t="s">
        <v>2612</v>
      </c>
      <c r="L548" s="82"/>
      <c r="M548" s="90">
        <v>1</v>
      </c>
      <c r="N548" s="90"/>
      <c r="O548" s="90">
        <f t="shared" si="97"/>
        <v>1</v>
      </c>
      <c r="P548" s="90"/>
      <c r="Q548" s="90">
        <f t="shared" si="97"/>
        <v>1</v>
      </c>
      <c r="R548" s="90"/>
      <c r="S548" s="90">
        <f t="shared" si="98"/>
        <v>1</v>
      </c>
      <c r="T548" s="90"/>
      <c r="U548" s="90">
        <f t="shared" si="98"/>
        <v>1</v>
      </c>
      <c r="V548" s="90"/>
      <c r="W548" s="90">
        <f t="shared" si="98"/>
        <v>1</v>
      </c>
      <c r="X548" s="90"/>
      <c r="Y548" s="90">
        <f t="shared" si="98"/>
        <v>1</v>
      </c>
      <c r="Z548" s="90"/>
      <c r="AA548" s="90">
        <f t="shared" si="99"/>
        <v>1</v>
      </c>
      <c r="AB548" s="90"/>
      <c r="AC548" s="90">
        <f t="shared" si="99"/>
        <v>1</v>
      </c>
      <c r="AD548" s="90"/>
      <c r="AE548" s="90">
        <f t="shared" si="99"/>
        <v>1</v>
      </c>
      <c r="AF548" s="90"/>
      <c r="AG548" s="90">
        <f t="shared" si="99"/>
        <v>1</v>
      </c>
      <c r="AH548" s="90"/>
      <c r="AI548" s="90">
        <f t="shared" si="99"/>
        <v>1</v>
      </c>
      <c r="AJ548" s="90"/>
      <c r="AK548" s="90">
        <f t="shared" si="100"/>
        <v>1</v>
      </c>
    </row>
    <row r="549" spans="1:37" x14ac:dyDescent="0.2">
      <c r="A549" s="87" t="s">
        <v>815</v>
      </c>
      <c r="B549" s="90" t="s">
        <v>217</v>
      </c>
      <c r="C549" s="94" t="s">
        <v>729</v>
      </c>
      <c r="D549" s="90" t="s">
        <v>943</v>
      </c>
      <c r="E549" s="94" t="s">
        <v>705</v>
      </c>
      <c r="F549" s="90" t="s">
        <v>2278</v>
      </c>
      <c r="G549" s="90" t="s">
        <v>2949</v>
      </c>
      <c r="H549" s="90" t="s">
        <v>628</v>
      </c>
      <c r="I549" s="86" t="s">
        <v>1586</v>
      </c>
      <c r="J549" s="90" t="s">
        <v>1741</v>
      </c>
      <c r="K549" s="83" t="s">
        <v>2612</v>
      </c>
      <c r="L549" s="82"/>
      <c r="M549" s="90">
        <v>0</v>
      </c>
      <c r="N549" s="90"/>
      <c r="O549" s="90">
        <f t="shared" si="97"/>
        <v>0</v>
      </c>
      <c r="P549" s="90"/>
      <c r="Q549" s="90">
        <f t="shared" si="97"/>
        <v>0</v>
      </c>
      <c r="R549" s="90"/>
      <c r="S549" s="90">
        <f t="shared" si="98"/>
        <v>0</v>
      </c>
      <c r="T549" s="90"/>
      <c r="U549" s="90">
        <f t="shared" si="98"/>
        <v>0</v>
      </c>
      <c r="V549" s="90"/>
      <c r="W549" s="90">
        <f t="shared" si="98"/>
        <v>0</v>
      </c>
      <c r="X549" s="90"/>
      <c r="Y549" s="90">
        <f t="shared" si="98"/>
        <v>0</v>
      </c>
      <c r="Z549" s="90"/>
      <c r="AA549" s="90">
        <f t="shared" si="99"/>
        <v>0</v>
      </c>
      <c r="AB549" s="90"/>
      <c r="AC549" s="90">
        <f t="shared" si="99"/>
        <v>0</v>
      </c>
      <c r="AD549" s="90"/>
      <c r="AE549" s="90">
        <f t="shared" si="99"/>
        <v>0</v>
      </c>
      <c r="AF549" s="90"/>
      <c r="AG549" s="90">
        <f t="shared" si="99"/>
        <v>0</v>
      </c>
      <c r="AH549" s="90"/>
      <c r="AI549" s="90">
        <f t="shared" si="99"/>
        <v>0</v>
      </c>
      <c r="AJ549" s="90"/>
      <c r="AK549" s="90">
        <f t="shared" si="100"/>
        <v>0</v>
      </c>
    </row>
    <row r="550" spans="1:37" x14ac:dyDescent="0.2">
      <c r="A550" s="87" t="s">
        <v>815</v>
      </c>
      <c r="B550" s="90" t="s">
        <v>217</v>
      </c>
      <c r="C550" s="94" t="s">
        <v>436</v>
      </c>
      <c r="D550" s="90" t="s">
        <v>120</v>
      </c>
      <c r="E550" s="94" t="s">
        <v>3</v>
      </c>
      <c r="F550" s="90" t="s">
        <v>1012</v>
      </c>
      <c r="G550" s="90" t="s">
        <v>2950</v>
      </c>
      <c r="H550" s="90" t="s">
        <v>2508</v>
      </c>
      <c r="I550" s="86" t="s">
        <v>1586</v>
      </c>
      <c r="J550" s="90" t="s">
        <v>1741</v>
      </c>
      <c r="K550" s="83" t="s">
        <v>2612</v>
      </c>
      <c r="L550" s="82"/>
      <c r="M550" s="90">
        <v>1</v>
      </c>
      <c r="N550" s="90"/>
      <c r="O550" s="90">
        <f t="shared" si="97"/>
        <v>1</v>
      </c>
      <c r="P550" s="90"/>
      <c r="Q550" s="90">
        <f t="shared" si="97"/>
        <v>1</v>
      </c>
      <c r="R550" s="90"/>
      <c r="S550" s="90">
        <f t="shared" si="98"/>
        <v>1</v>
      </c>
      <c r="T550" s="90"/>
      <c r="U550" s="90">
        <f t="shared" si="98"/>
        <v>1</v>
      </c>
      <c r="V550" s="90"/>
      <c r="W550" s="90">
        <f t="shared" si="98"/>
        <v>1</v>
      </c>
      <c r="X550" s="90"/>
      <c r="Y550" s="90">
        <f t="shared" si="98"/>
        <v>1</v>
      </c>
      <c r="Z550" s="90"/>
      <c r="AA550" s="90">
        <f t="shared" si="99"/>
        <v>1</v>
      </c>
      <c r="AB550" s="90"/>
      <c r="AC550" s="90">
        <f t="shared" si="99"/>
        <v>1</v>
      </c>
      <c r="AD550" s="90"/>
      <c r="AE550" s="90">
        <f t="shared" si="99"/>
        <v>1</v>
      </c>
      <c r="AF550" s="90"/>
      <c r="AG550" s="90">
        <f t="shared" si="99"/>
        <v>1</v>
      </c>
      <c r="AH550" s="90"/>
      <c r="AI550" s="90">
        <f t="shared" si="99"/>
        <v>1</v>
      </c>
      <c r="AJ550" s="90"/>
      <c r="AK550" s="90">
        <f t="shared" si="100"/>
        <v>1</v>
      </c>
    </row>
    <row r="551" spans="1:37" x14ac:dyDescent="0.2">
      <c r="A551" s="87" t="s">
        <v>815</v>
      </c>
      <c r="B551" s="90" t="s">
        <v>217</v>
      </c>
      <c r="C551" s="95" t="s">
        <v>1265</v>
      </c>
      <c r="D551" s="90" t="s">
        <v>2994</v>
      </c>
      <c r="E551" s="94" t="s">
        <v>3</v>
      </c>
      <c r="F551" s="90" t="s">
        <v>1012</v>
      </c>
      <c r="G551" s="106" t="s">
        <v>2995</v>
      </c>
      <c r="H551" s="90" t="s">
        <v>2996</v>
      </c>
      <c r="I551" s="86" t="s">
        <v>1586</v>
      </c>
      <c r="J551" s="90" t="s">
        <v>1741</v>
      </c>
      <c r="K551" s="83" t="s">
        <v>2612</v>
      </c>
      <c r="L551" s="82"/>
      <c r="M551" s="90">
        <v>1</v>
      </c>
      <c r="N551" s="90"/>
      <c r="O551" s="90">
        <f t="shared" si="97"/>
        <v>1</v>
      </c>
      <c r="P551" s="90"/>
      <c r="Q551" s="90">
        <f t="shared" si="97"/>
        <v>1</v>
      </c>
      <c r="R551" s="90"/>
      <c r="S551" s="90">
        <f t="shared" si="98"/>
        <v>1</v>
      </c>
      <c r="T551" s="90"/>
      <c r="U551" s="90">
        <f t="shared" si="98"/>
        <v>1</v>
      </c>
      <c r="V551" s="90"/>
      <c r="W551" s="90">
        <f t="shared" si="98"/>
        <v>1</v>
      </c>
      <c r="X551" s="90"/>
      <c r="Y551" s="90">
        <f t="shared" si="98"/>
        <v>1</v>
      </c>
      <c r="Z551" s="90"/>
      <c r="AA551" s="90">
        <f t="shared" si="99"/>
        <v>1</v>
      </c>
      <c r="AB551" s="90"/>
      <c r="AC551" s="90">
        <f t="shared" si="99"/>
        <v>1</v>
      </c>
      <c r="AD551" s="90"/>
      <c r="AE551" s="90">
        <f t="shared" si="99"/>
        <v>1</v>
      </c>
      <c r="AF551" s="90"/>
      <c r="AG551" s="90">
        <f t="shared" si="99"/>
        <v>1</v>
      </c>
      <c r="AH551" s="90"/>
      <c r="AI551" s="90">
        <f t="shared" si="99"/>
        <v>1</v>
      </c>
      <c r="AJ551" s="90"/>
      <c r="AK551" s="90">
        <f t="shared" si="100"/>
        <v>1</v>
      </c>
    </row>
    <row r="552" spans="1:37" x14ac:dyDescent="0.2">
      <c r="A552" s="87" t="s">
        <v>815</v>
      </c>
      <c r="B552" s="90" t="s">
        <v>217</v>
      </c>
      <c r="C552" s="94" t="s">
        <v>338</v>
      </c>
      <c r="D552" s="90" t="s">
        <v>2154</v>
      </c>
      <c r="E552" s="94" t="s">
        <v>583</v>
      </c>
      <c r="F552" s="90" t="s">
        <v>2255</v>
      </c>
      <c r="G552" s="90" t="s">
        <v>2366</v>
      </c>
      <c r="H552" s="90" t="s">
        <v>2509</v>
      </c>
      <c r="I552" s="86" t="s">
        <v>1586</v>
      </c>
      <c r="J552" s="90" t="s">
        <v>1741</v>
      </c>
      <c r="K552" s="83" t="s">
        <v>2612</v>
      </c>
      <c r="L552" s="82"/>
      <c r="M552" s="90">
        <v>5</v>
      </c>
      <c r="N552" s="90"/>
      <c r="O552" s="90">
        <f t="shared" si="97"/>
        <v>5</v>
      </c>
      <c r="P552" s="90"/>
      <c r="Q552" s="90">
        <f t="shared" si="97"/>
        <v>5</v>
      </c>
      <c r="R552" s="90"/>
      <c r="S552" s="90">
        <f t="shared" si="98"/>
        <v>5</v>
      </c>
      <c r="T552" s="90"/>
      <c r="U552" s="90">
        <f t="shared" si="98"/>
        <v>5</v>
      </c>
      <c r="V552" s="90"/>
      <c r="W552" s="90">
        <f t="shared" si="98"/>
        <v>5</v>
      </c>
      <c r="X552" s="90"/>
      <c r="Y552" s="90">
        <f t="shared" si="98"/>
        <v>5</v>
      </c>
      <c r="Z552" s="90"/>
      <c r="AA552" s="90">
        <f t="shared" si="99"/>
        <v>5</v>
      </c>
      <c r="AB552" s="90"/>
      <c r="AC552" s="90">
        <f t="shared" si="99"/>
        <v>5</v>
      </c>
      <c r="AD552" s="90"/>
      <c r="AE552" s="90">
        <f t="shared" si="99"/>
        <v>5</v>
      </c>
      <c r="AF552" s="90"/>
      <c r="AG552" s="90">
        <f t="shared" si="99"/>
        <v>5</v>
      </c>
      <c r="AH552" s="90"/>
      <c r="AI552" s="90">
        <f t="shared" si="99"/>
        <v>5</v>
      </c>
      <c r="AJ552" s="90"/>
      <c r="AK552" s="90">
        <f t="shared" si="100"/>
        <v>5</v>
      </c>
    </row>
    <row r="553" spans="1:37" x14ac:dyDescent="0.2">
      <c r="A553" s="87" t="s">
        <v>815</v>
      </c>
      <c r="B553" s="90" t="s">
        <v>217</v>
      </c>
      <c r="C553" s="94" t="s">
        <v>731</v>
      </c>
      <c r="D553" s="90" t="s">
        <v>2156</v>
      </c>
      <c r="E553" s="94" t="s">
        <v>583</v>
      </c>
      <c r="F553" s="90" t="s">
        <v>2255</v>
      </c>
      <c r="G553" s="90" t="s">
        <v>2951</v>
      </c>
      <c r="H553" s="90" t="s">
        <v>2510</v>
      </c>
      <c r="I553" s="86" t="s">
        <v>1586</v>
      </c>
      <c r="J553" s="90" t="s">
        <v>1741</v>
      </c>
      <c r="K553" s="83" t="s">
        <v>2612</v>
      </c>
      <c r="L553" s="82"/>
      <c r="M553" s="90">
        <v>1</v>
      </c>
      <c r="N553" s="90"/>
      <c r="O553" s="90">
        <f t="shared" si="97"/>
        <v>1</v>
      </c>
      <c r="P553" s="90"/>
      <c r="Q553" s="90">
        <f t="shared" si="97"/>
        <v>1</v>
      </c>
      <c r="R553" s="90"/>
      <c r="S553" s="90">
        <f t="shared" si="98"/>
        <v>1</v>
      </c>
      <c r="T553" s="90"/>
      <c r="U553" s="90">
        <f t="shared" si="98"/>
        <v>1</v>
      </c>
      <c r="V553" s="90"/>
      <c r="W553" s="90">
        <f t="shared" si="98"/>
        <v>1</v>
      </c>
      <c r="X553" s="90"/>
      <c r="Y553" s="90">
        <f t="shared" si="98"/>
        <v>1</v>
      </c>
      <c r="Z553" s="90"/>
      <c r="AA553" s="90">
        <f t="shared" si="99"/>
        <v>1</v>
      </c>
      <c r="AB553" s="90"/>
      <c r="AC553" s="90">
        <f t="shared" si="99"/>
        <v>1</v>
      </c>
      <c r="AD553" s="90"/>
      <c r="AE553" s="90">
        <f t="shared" si="99"/>
        <v>1</v>
      </c>
      <c r="AF553" s="90"/>
      <c r="AG553" s="90">
        <f t="shared" si="99"/>
        <v>1</v>
      </c>
      <c r="AH553" s="90"/>
      <c r="AI553" s="90">
        <f t="shared" si="99"/>
        <v>1</v>
      </c>
      <c r="AJ553" s="90"/>
      <c r="AK553" s="90">
        <f t="shared" si="100"/>
        <v>1</v>
      </c>
    </row>
    <row r="554" spans="1:37" x14ac:dyDescent="0.2">
      <c r="A554" s="87" t="s">
        <v>815</v>
      </c>
      <c r="B554" s="90" t="s">
        <v>217</v>
      </c>
      <c r="C554" s="94" t="s">
        <v>733</v>
      </c>
      <c r="D554" s="90" t="s">
        <v>173</v>
      </c>
      <c r="E554" s="94" t="s">
        <v>583</v>
      </c>
      <c r="F554" s="90" t="s">
        <v>2255</v>
      </c>
      <c r="G554" s="90" t="s">
        <v>2952</v>
      </c>
      <c r="H554" s="90" t="s">
        <v>1341</v>
      </c>
      <c r="I554" s="86" t="s">
        <v>1586</v>
      </c>
      <c r="J554" s="90" t="s">
        <v>1741</v>
      </c>
      <c r="K554" s="83" t="s">
        <v>2612</v>
      </c>
      <c r="L554" s="82"/>
      <c r="M554" s="90">
        <v>2</v>
      </c>
      <c r="N554" s="90"/>
      <c r="O554" s="90">
        <f t="shared" si="97"/>
        <v>2</v>
      </c>
      <c r="P554" s="90"/>
      <c r="Q554" s="90">
        <f t="shared" si="97"/>
        <v>2</v>
      </c>
      <c r="R554" s="90"/>
      <c r="S554" s="90">
        <f t="shared" si="98"/>
        <v>2</v>
      </c>
      <c r="T554" s="90"/>
      <c r="U554" s="90">
        <f t="shared" si="98"/>
        <v>2</v>
      </c>
      <c r="V554" s="90"/>
      <c r="W554" s="90">
        <f t="shared" si="98"/>
        <v>2</v>
      </c>
      <c r="X554" s="90"/>
      <c r="Y554" s="90">
        <f t="shared" si="98"/>
        <v>2</v>
      </c>
      <c r="Z554" s="90"/>
      <c r="AA554" s="90">
        <f t="shared" si="99"/>
        <v>2</v>
      </c>
      <c r="AB554" s="90"/>
      <c r="AC554" s="90">
        <f t="shared" si="99"/>
        <v>2</v>
      </c>
      <c r="AD554" s="90"/>
      <c r="AE554" s="90">
        <f t="shared" si="99"/>
        <v>2</v>
      </c>
      <c r="AF554" s="90"/>
      <c r="AG554" s="90">
        <f t="shared" si="99"/>
        <v>2</v>
      </c>
      <c r="AH554" s="90"/>
      <c r="AI554" s="90">
        <f t="shared" si="99"/>
        <v>2</v>
      </c>
      <c r="AJ554" s="90"/>
      <c r="AK554" s="90">
        <f t="shared" si="100"/>
        <v>2</v>
      </c>
    </row>
    <row r="555" spans="1:37" x14ac:dyDescent="0.2">
      <c r="A555" s="87" t="s">
        <v>815</v>
      </c>
      <c r="B555" s="90" t="s">
        <v>217</v>
      </c>
      <c r="C555" s="94" t="s">
        <v>734</v>
      </c>
      <c r="D555" s="90" t="s">
        <v>2157</v>
      </c>
      <c r="E555" s="94" t="s">
        <v>807</v>
      </c>
      <c r="F555" s="90" t="s">
        <v>1130</v>
      </c>
      <c r="G555" s="90" t="s">
        <v>2953</v>
      </c>
      <c r="H555" s="90" t="s">
        <v>1382</v>
      </c>
      <c r="I555" s="86" t="s">
        <v>1586</v>
      </c>
      <c r="J555" s="90" t="s">
        <v>1741</v>
      </c>
      <c r="K555" s="83" t="s">
        <v>2612</v>
      </c>
      <c r="L555" s="82"/>
      <c r="M555" s="90">
        <v>1</v>
      </c>
      <c r="N555" s="90"/>
      <c r="O555" s="90">
        <f t="shared" si="97"/>
        <v>1</v>
      </c>
      <c r="P555" s="90"/>
      <c r="Q555" s="90">
        <f t="shared" si="97"/>
        <v>1</v>
      </c>
      <c r="R555" s="90"/>
      <c r="S555" s="90">
        <f t="shared" si="98"/>
        <v>1</v>
      </c>
      <c r="T555" s="90"/>
      <c r="U555" s="90">
        <f t="shared" si="98"/>
        <v>1</v>
      </c>
      <c r="V555" s="90"/>
      <c r="W555" s="90">
        <f t="shared" si="98"/>
        <v>1</v>
      </c>
      <c r="X555" s="90"/>
      <c r="Y555" s="90">
        <f t="shared" si="98"/>
        <v>1</v>
      </c>
      <c r="Z555" s="90"/>
      <c r="AA555" s="90">
        <f t="shared" si="99"/>
        <v>1</v>
      </c>
      <c r="AB555" s="90"/>
      <c r="AC555" s="90">
        <f t="shared" si="99"/>
        <v>1</v>
      </c>
      <c r="AD555" s="90"/>
      <c r="AE555" s="90">
        <f t="shared" si="99"/>
        <v>1</v>
      </c>
      <c r="AF555" s="90"/>
      <c r="AG555" s="90">
        <f t="shared" si="99"/>
        <v>1</v>
      </c>
      <c r="AH555" s="90"/>
      <c r="AI555" s="90">
        <f t="shared" si="99"/>
        <v>1</v>
      </c>
      <c r="AJ555" s="90"/>
      <c r="AK555" s="90">
        <f t="shared" si="100"/>
        <v>1</v>
      </c>
    </row>
    <row r="556" spans="1:37" x14ac:dyDescent="0.2">
      <c r="A556" s="87" t="s">
        <v>815</v>
      </c>
      <c r="B556" s="90" t="s">
        <v>217</v>
      </c>
      <c r="C556" s="94" t="s">
        <v>737</v>
      </c>
      <c r="D556" s="90" t="s">
        <v>2158</v>
      </c>
      <c r="E556" s="94" t="s">
        <v>1727</v>
      </c>
      <c r="F556" s="90" t="s">
        <v>2279</v>
      </c>
      <c r="G556" s="90" t="s">
        <v>2954</v>
      </c>
      <c r="H556" s="90" t="s">
        <v>94</v>
      </c>
      <c r="I556" s="86" t="s">
        <v>1586</v>
      </c>
      <c r="J556" s="90" t="s">
        <v>1741</v>
      </c>
      <c r="K556" s="83" t="s">
        <v>2612</v>
      </c>
      <c r="L556" s="82"/>
      <c r="M556" s="90">
        <v>1</v>
      </c>
      <c r="N556" s="90"/>
      <c r="O556" s="90">
        <f t="shared" si="97"/>
        <v>1</v>
      </c>
      <c r="P556" s="90"/>
      <c r="Q556" s="90">
        <f t="shared" si="97"/>
        <v>1</v>
      </c>
      <c r="R556" s="90"/>
      <c r="S556" s="90">
        <f t="shared" si="98"/>
        <v>1</v>
      </c>
      <c r="T556" s="90"/>
      <c r="U556" s="90">
        <f t="shared" si="98"/>
        <v>1</v>
      </c>
      <c r="V556" s="90"/>
      <c r="W556" s="90">
        <f t="shared" si="98"/>
        <v>1</v>
      </c>
      <c r="X556" s="90"/>
      <c r="Y556" s="90">
        <f t="shared" si="98"/>
        <v>1</v>
      </c>
      <c r="Z556" s="90"/>
      <c r="AA556" s="90">
        <f t="shared" si="99"/>
        <v>1</v>
      </c>
      <c r="AB556" s="90"/>
      <c r="AC556" s="90">
        <f t="shared" si="99"/>
        <v>1</v>
      </c>
      <c r="AD556" s="90"/>
      <c r="AE556" s="90">
        <f t="shared" si="99"/>
        <v>1</v>
      </c>
      <c r="AF556" s="90"/>
      <c r="AG556" s="90">
        <f t="shared" si="99"/>
        <v>1</v>
      </c>
      <c r="AH556" s="90"/>
      <c r="AI556" s="90">
        <f t="shared" si="99"/>
        <v>1</v>
      </c>
      <c r="AJ556" s="90"/>
      <c r="AK556" s="90">
        <f t="shared" si="100"/>
        <v>1</v>
      </c>
    </row>
    <row r="557" spans="1:37" x14ac:dyDescent="0.2">
      <c r="A557" s="87" t="s">
        <v>815</v>
      </c>
      <c r="B557" s="90" t="s">
        <v>217</v>
      </c>
      <c r="C557" s="94" t="s">
        <v>739</v>
      </c>
      <c r="D557" s="90" t="s">
        <v>1993</v>
      </c>
      <c r="E557" s="94" t="s">
        <v>1289</v>
      </c>
      <c r="F557" s="90" t="s">
        <v>2245</v>
      </c>
      <c r="G557" s="90" t="s">
        <v>2713</v>
      </c>
      <c r="H557" s="90" t="s">
        <v>800</v>
      </c>
      <c r="I557" s="86" t="s">
        <v>1586</v>
      </c>
      <c r="J557" s="90" t="s">
        <v>1741</v>
      </c>
      <c r="K557" s="83" t="s">
        <v>2612</v>
      </c>
      <c r="L557" s="82"/>
      <c r="M557" s="90">
        <v>2</v>
      </c>
      <c r="N557" s="90"/>
      <c r="O557" s="90">
        <f t="shared" si="97"/>
        <v>2</v>
      </c>
      <c r="P557" s="90"/>
      <c r="Q557" s="90">
        <f t="shared" si="97"/>
        <v>2</v>
      </c>
      <c r="R557" s="90"/>
      <c r="S557" s="90">
        <f t="shared" si="98"/>
        <v>2</v>
      </c>
      <c r="T557" s="90"/>
      <c r="U557" s="90">
        <f t="shared" si="98"/>
        <v>2</v>
      </c>
      <c r="V557" s="90"/>
      <c r="W557" s="90">
        <f t="shared" si="98"/>
        <v>2</v>
      </c>
      <c r="X557" s="90"/>
      <c r="Y557" s="90">
        <f t="shared" si="98"/>
        <v>2</v>
      </c>
      <c r="Z557" s="90"/>
      <c r="AA557" s="90">
        <f t="shared" si="99"/>
        <v>2</v>
      </c>
      <c r="AB557" s="90"/>
      <c r="AC557" s="90">
        <f t="shared" si="99"/>
        <v>2</v>
      </c>
      <c r="AD557" s="90"/>
      <c r="AE557" s="90">
        <f t="shared" si="99"/>
        <v>2</v>
      </c>
      <c r="AF557" s="90"/>
      <c r="AG557" s="90">
        <f t="shared" si="99"/>
        <v>2</v>
      </c>
      <c r="AH557" s="90"/>
      <c r="AI557" s="90">
        <f t="shared" si="99"/>
        <v>2</v>
      </c>
      <c r="AJ557" s="90"/>
      <c r="AK557" s="90">
        <f t="shared" si="100"/>
        <v>2</v>
      </c>
    </row>
    <row r="558" spans="1:37" x14ac:dyDescent="0.2">
      <c r="A558" s="87" t="s">
        <v>815</v>
      </c>
      <c r="B558" s="90" t="s">
        <v>217</v>
      </c>
      <c r="C558" s="94" t="s">
        <v>740</v>
      </c>
      <c r="D558" s="90" t="s">
        <v>470</v>
      </c>
      <c r="E558" s="94" t="s">
        <v>3</v>
      </c>
      <c r="F558" s="90" t="s">
        <v>1012</v>
      </c>
      <c r="G558" s="90" t="s">
        <v>2955</v>
      </c>
      <c r="H558" s="90" t="s">
        <v>1395</v>
      </c>
      <c r="I558" s="86" t="s">
        <v>1586</v>
      </c>
      <c r="J558" s="90" t="s">
        <v>1741</v>
      </c>
      <c r="K558" s="83" t="s">
        <v>2612</v>
      </c>
      <c r="L558" s="82"/>
      <c r="M558" s="90">
        <v>1</v>
      </c>
      <c r="N558" s="90"/>
      <c r="O558" s="90">
        <f t="shared" si="97"/>
        <v>1</v>
      </c>
      <c r="P558" s="90"/>
      <c r="Q558" s="90">
        <f t="shared" si="97"/>
        <v>1</v>
      </c>
      <c r="R558" s="90"/>
      <c r="S558" s="90">
        <f t="shared" si="98"/>
        <v>1</v>
      </c>
      <c r="T558" s="90"/>
      <c r="U558" s="90">
        <f t="shared" si="98"/>
        <v>1</v>
      </c>
      <c r="V558" s="90"/>
      <c r="W558" s="90">
        <f t="shared" si="98"/>
        <v>1</v>
      </c>
      <c r="X558" s="90"/>
      <c r="Y558" s="90">
        <f t="shared" si="98"/>
        <v>1</v>
      </c>
      <c r="Z558" s="90"/>
      <c r="AA558" s="90">
        <f t="shared" si="99"/>
        <v>1</v>
      </c>
      <c r="AB558" s="90"/>
      <c r="AC558" s="90">
        <f t="shared" si="99"/>
        <v>1</v>
      </c>
      <c r="AD558" s="90"/>
      <c r="AE558" s="90">
        <f t="shared" si="99"/>
        <v>1</v>
      </c>
      <c r="AF558" s="90"/>
      <c r="AG558" s="90">
        <f t="shared" si="99"/>
        <v>1</v>
      </c>
      <c r="AH558" s="90"/>
      <c r="AI558" s="90">
        <f t="shared" si="99"/>
        <v>1</v>
      </c>
      <c r="AJ558" s="90"/>
      <c r="AK558" s="90">
        <f t="shared" si="100"/>
        <v>1</v>
      </c>
    </row>
    <row r="559" spans="1:37" x14ac:dyDescent="0.2">
      <c r="A559" s="87" t="s">
        <v>815</v>
      </c>
      <c r="B559" s="90" t="s">
        <v>217</v>
      </c>
      <c r="C559" s="94" t="s">
        <v>574</v>
      </c>
      <c r="D559" s="90" t="s">
        <v>2159</v>
      </c>
      <c r="E559" s="94" t="s">
        <v>1091</v>
      </c>
      <c r="F559" s="90" t="s">
        <v>607</v>
      </c>
      <c r="G559" s="90" t="s">
        <v>879</v>
      </c>
      <c r="H559" s="90" t="s">
        <v>1117</v>
      </c>
      <c r="I559" s="86" t="s">
        <v>1586</v>
      </c>
      <c r="J559" s="90" t="s">
        <v>1741</v>
      </c>
      <c r="K559" s="83" t="s">
        <v>2612</v>
      </c>
      <c r="L559" s="82"/>
      <c r="M559" s="90">
        <v>1</v>
      </c>
      <c r="N559" s="90"/>
      <c r="O559" s="90">
        <f t="shared" si="97"/>
        <v>1</v>
      </c>
      <c r="P559" s="90"/>
      <c r="Q559" s="90">
        <f t="shared" si="97"/>
        <v>1</v>
      </c>
      <c r="R559" s="90"/>
      <c r="S559" s="90">
        <f t="shared" si="98"/>
        <v>1</v>
      </c>
      <c r="T559" s="90"/>
      <c r="U559" s="90">
        <f t="shared" si="98"/>
        <v>1</v>
      </c>
      <c r="V559" s="90"/>
      <c r="W559" s="90">
        <f t="shared" si="98"/>
        <v>1</v>
      </c>
      <c r="X559" s="90"/>
      <c r="Y559" s="90">
        <f t="shared" si="98"/>
        <v>1</v>
      </c>
      <c r="Z559" s="90"/>
      <c r="AA559" s="90">
        <f t="shared" si="99"/>
        <v>1</v>
      </c>
      <c r="AB559" s="90"/>
      <c r="AC559" s="90">
        <f t="shared" si="99"/>
        <v>1</v>
      </c>
      <c r="AD559" s="90"/>
      <c r="AE559" s="90">
        <f t="shared" si="99"/>
        <v>1</v>
      </c>
      <c r="AF559" s="90"/>
      <c r="AG559" s="90">
        <f t="shared" si="99"/>
        <v>1</v>
      </c>
      <c r="AH559" s="90"/>
      <c r="AI559" s="90">
        <f t="shared" si="99"/>
        <v>1</v>
      </c>
      <c r="AJ559" s="90"/>
      <c r="AK559" s="90">
        <f t="shared" si="100"/>
        <v>1</v>
      </c>
    </row>
    <row r="560" spans="1:37" x14ac:dyDescent="0.2">
      <c r="A560" s="87" t="s">
        <v>815</v>
      </c>
      <c r="B560" s="90" t="s">
        <v>217</v>
      </c>
      <c r="C560" s="94" t="s">
        <v>1189</v>
      </c>
      <c r="D560" s="90" t="s">
        <v>218</v>
      </c>
      <c r="E560" s="94" t="s">
        <v>1091</v>
      </c>
      <c r="F560" s="90" t="s">
        <v>607</v>
      </c>
      <c r="G560" s="90" t="s">
        <v>1378</v>
      </c>
      <c r="H560" s="90" t="s">
        <v>2511</v>
      </c>
      <c r="I560" s="86" t="s">
        <v>1586</v>
      </c>
      <c r="J560" s="90" t="s">
        <v>1741</v>
      </c>
      <c r="K560" s="83" t="s">
        <v>2612</v>
      </c>
      <c r="L560" s="82"/>
      <c r="M560" s="90">
        <v>2</v>
      </c>
      <c r="N560" s="90"/>
      <c r="O560" s="90">
        <f t="shared" si="97"/>
        <v>2</v>
      </c>
      <c r="P560" s="90"/>
      <c r="Q560" s="90">
        <f t="shared" si="97"/>
        <v>2</v>
      </c>
      <c r="R560" s="90"/>
      <c r="S560" s="90">
        <f t="shared" si="98"/>
        <v>2</v>
      </c>
      <c r="T560" s="90"/>
      <c r="U560" s="90">
        <f t="shared" si="98"/>
        <v>2</v>
      </c>
      <c r="V560" s="90"/>
      <c r="W560" s="90">
        <f t="shared" si="98"/>
        <v>2</v>
      </c>
      <c r="X560" s="90"/>
      <c r="Y560" s="90">
        <f t="shared" si="98"/>
        <v>2</v>
      </c>
      <c r="Z560" s="90"/>
      <c r="AA560" s="90">
        <f t="shared" si="99"/>
        <v>2</v>
      </c>
      <c r="AB560" s="90"/>
      <c r="AC560" s="90">
        <f t="shared" si="99"/>
        <v>2</v>
      </c>
      <c r="AD560" s="90"/>
      <c r="AE560" s="90">
        <f t="shared" si="99"/>
        <v>2</v>
      </c>
      <c r="AF560" s="90"/>
      <c r="AG560" s="90">
        <f t="shared" si="99"/>
        <v>2</v>
      </c>
      <c r="AH560" s="90"/>
      <c r="AI560" s="90">
        <f t="shared" si="99"/>
        <v>2</v>
      </c>
      <c r="AJ560" s="90"/>
      <c r="AK560" s="90">
        <f t="shared" si="100"/>
        <v>2</v>
      </c>
    </row>
    <row r="561" spans="1:37" x14ac:dyDescent="0.2">
      <c r="A561" s="87" t="s">
        <v>815</v>
      </c>
      <c r="B561" s="90" t="s">
        <v>217</v>
      </c>
      <c r="C561" s="94" t="s">
        <v>21</v>
      </c>
      <c r="D561" s="90" t="s">
        <v>67</v>
      </c>
      <c r="E561" s="94" t="s">
        <v>390</v>
      </c>
      <c r="F561" s="90" t="s">
        <v>2280</v>
      </c>
      <c r="G561" s="90" t="s">
        <v>1415</v>
      </c>
      <c r="H561" s="90" t="s">
        <v>2512</v>
      </c>
      <c r="I561" s="86" t="s">
        <v>1586</v>
      </c>
      <c r="J561" s="90" t="s">
        <v>1741</v>
      </c>
      <c r="K561" s="83" t="s">
        <v>2612</v>
      </c>
      <c r="L561" s="82"/>
      <c r="M561" s="90">
        <v>1</v>
      </c>
      <c r="N561" s="90"/>
      <c r="O561" s="90">
        <f t="shared" si="97"/>
        <v>1</v>
      </c>
      <c r="P561" s="90"/>
      <c r="Q561" s="90">
        <f t="shared" si="97"/>
        <v>1</v>
      </c>
      <c r="R561" s="90"/>
      <c r="S561" s="90">
        <f t="shared" si="98"/>
        <v>1</v>
      </c>
      <c r="T561" s="90"/>
      <c r="U561" s="90">
        <f t="shared" si="98"/>
        <v>1</v>
      </c>
      <c r="V561" s="90"/>
      <c r="W561" s="90">
        <f t="shared" si="98"/>
        <v>1</v>
      </c>
      <c r="X561" s="90"/>
      <c r="Y561" s="90">
        <f t="shared" si="98"/>
        <v>1</v>
      </c>
      <c r="Z561" s="90"/>
      <c r="AA561" s="90">
        <f t="shared" si="99"/>
        <v>1</v>
      </c>
      <c r="AB561" s="90"/>
      <c r="AC561" s="90">
        <f t="shared" si="99"/>
        <v>1</v>
      </c>
      <c r="AD561" s="90"/>
      <c r="AE561" s="90">
        <f t="shared" si="99"/>
        <v>1</v>
      </c>
      <c r="AF561" s="90"/>
      <c r="AG561" s="90">
        <f t="shared" si="99"/>
        <v>1</v>
      </c>
      <c r="AH561" s="90"/>
      <c r="AI561" s="90">
        <f t="shared" si="99"/>
        <v>1</v>
      </c>
      <c r="AJ561" s="90"/>
      <c r="AK561" s="90">
        <f t="shared" si="100"/>
        <v>1</v>
      </c>
    </row>
    <row r="562" spans="1:37" x14ac:dyDescent="0.2">
      <c r="A562" s="87" t="s">
        <v>815</v>
      </c>
      <c r="B562" s="90" t="s">
        <v>217</v>
      </c>
      <c r="C562" s="94" t="s">
        <v>540</v>
      </c>
      <c r="D562" s="90" t="s">
        <v>2160</v>
      </c>
      <c r="E562" s="94" t="s">
        <v>1019</v>
      </c>
      <c r="F562" s="90" t="s">
        <v>1249</v>
      </c>
      <c r="G562" s="90" t="s">
        <v>1381</v>
      </c>
      <c r="H562" s="90" t="s">
        <v>2293</v>
      </c>
      <c r="I562" s="86" t="s">
        <v>1586</v>
      </c>
      <c r="J562" s="90" t="s">
        <v>1741</v>
      </c>
      <c r="K562" s="83" t="s">
        <v>2612</v>
      </c>
      <c r="L562" s="82"/>
      <c r="M562" s="90">
        <v>1</v>
      </c>
      <c r="N562" s="90"/>
      <c r="O562" s="90">
        <f t="shared" si="97"/>
        <v>1</v>
      </c>
      <c r="P562" s="90"/>
      <c r="Q562" s="90">
        <f t="shared" si="97"/>
        <v>1</v>
      </c>
      <c r="R562" s="90"/>
      <c r="S562" s="90">
        <f t="shared" si="98"/>
        <v>1</v>
      </c>
      <c r="T562" s="90"/>
      <c r="U562" s="90">
        <f t="shared" si="98"/>
        <v>1</v>
      </c>
      <c r="V562" s="90"/>
      <c r="W562" s="90">
        <f t="shared" si="98"/>
        <v>1</v>
      </c>
      <c r="X562" s="90"/>
      <c r="Y562" s="90">
        <f t="shared" si="98"/>
        <v>1</v>
      </c>
      <c r="Z562" s="90"/>
      <c r="AA562" s="90">
        <f t="shared" si="99"/>
        <v>1</v>
      </c>
      <c r="AB562" s="90"/>
      <c r="AC562" s="90">
        <f t="shared" si="99"/>
        <v>1</v>
      </c>
      <c r="AD562" s="90"/>
      <c r="AE562" s="90">
        <f t="shared" si="99"/>
        <v>1</v>
      </c>
      <c r="AF562" s="90"/>
      <c r="AG562" s="90">
        <f t="shared" si="99"/>
        <v>1</v>
      </c>
      <c r="AH562" s="90"/>
      <c r="AI562" s="90">
        <f t="shared" si="99"/>
        <v>1</v>
      </c>
      <c r="AJ562" s="90"/>
      <c r="AK562" s="90">
        <f t="shared" si="100"/>
        <v>1</v>
      </c>
    </row>
    <row r="563" spans="1:37" x14ac:dyDescent="0.2">
      <c r="A563" s="87" t="s">
        <v>815</v>
      </c>
      <c r="B563" s="90" t="s">
        <v>217</v>
      </c>
      <c r="C563" s="94" t="s">
        <v>692</v>
      </c>
      <c r="D563" s="90" t="s">
        <v>206</v>
      </c>
      <c r="E563" s="94" t="s">
        <v>583</v>
      </c>
      <c r="F563" s="90" t="s">
        <v>2255</v>
      </c>
      <c r="G563" s="90" t="s">
        <v>2956</v>
      </c>
      <c r="H563" s="90" t="s">
        <v>93</v>
      </c>
      <c r="I563" s="86" t="s">
        <v>1586</v>
      </c>
      <c r="J563" s="90" t="s">
        <v>1741</v>
      </c>
      <c r="K563" s="83" t="s">
        <v>2612</v>
      </c>
      <c r="L563" s="82"/>
      <c r="M563" s="90">
        <v>1</v>
      </c>
      <c r="N563" s="90"/>
      <c r="O563" s="90">
        <f t="shared" si="97"/>
        <v>1</v>
      </c>
      <c r="P563" s="90"/>
      <c r="Q563" s="90">
        <f t="shared" si="97"/>
        <v>1</v>
      </c>
      <c r="R563" s="90"/>
      <c r="S563" s="90">
        <f t="shared" si="98"/>
        <v>1</v>
      </c>
      <c r="T563" s="90"/>
      <c r="U563" s="90">
        <f t="shared" si="98"/>
        <v>1</v>
      </c>
      <c r="V563" s="90"/>
      <c r="W563" s="90">
        <f t="shared" si="98"/>
        <v>1</v>
      </c>
      <c r="X563" s="90"/>
      <c r="Y563" s="90">
        <f t="shared" si="98"/>
        <v>1</v>
      </c>
      <c r="Z563" s="90"/>
      <c r="AA563" s="90">
        <f t="shared" si="99"/>
        <v>1</v>
      </c>
      <c r="AB563" s="90"/>
      <c r="AC563" s="90">
        <f t="shared" si="99"/>
        <v>1</v>
      </c>
      <c r="AD563" s="90"/>
      <c r="AE563" s="90">
        <f t="shared" si="99"/>
        <v>1</v>
      </c>
      <c r="AF563" s="90"/>
      <c r="AG563" s="90">
        <f t="shared" si="99"/>
        <v>1</v>
      </c>
      <c r="AH563" s="90"/>
      <c r="AI563" s="90">
        <f t="shared" si="99"/>
        <v>1</v>
      </c>
      <c r="AJ563" s="90"/>
      <c r="AK563" s="90">
        <f t="shared" si="100"/>
        <v>1</v>
      </c>
    </row>
    <row r="564" spans="1:37" x14ac:dyDescent="0.2">
      <c r="A564" s="87" t="s">
        <v>815</v>
      </c>
      <c r="B564" s="90" t="s">
        <v>217</v>
      </c>
      <c r="C564" s="94" t="s">
        <v>1195</v>
      </c>
      <c r="D564" s="90" t="s">
        <v>450</v>
      </c>
      <c r="E564" s="94" t="s">
        <v>1732</v>
      </c>
      <c r="F564" s="90" t="s">
        <v>2061</v>
      </c>
      <c r="G564" s="90" t="s">
        <v>742</v>
      </c>
      <c r="H564" s="90" t="s">
        <v>2515</v>
      </c>
      <c r="I564" s="86" t="s">
        <v>1586</v>
      </c>
      <c r="J564" s="90" t="s">
        <v>1741</v>
      </c>
      <c r="K564" s="83" t="s">
        <v>2612</v>
      </c>
      <c r="L564" s="82"/>
      <c r="M564" s="90">
        <v>1</v>
      </c>
      <c r="N564" s="90"/>
      <c r="O564" s="90">
        <f t="shared" si="97"/>
        <v>1</v>
      </c>
      <c r="P564" s="90"/>
      <c r="Q564" s="90">
        <f t="shared" si="97"/>
        <v>1</v>
      </c>
      <c r="R564" s="90"/>
      <c r="S564" s="90">
        <f t="shared" si="98"/>
        <v>1</v>
      </c>
      <c r="T564" s="90"/>
      <c r="U564" s="90">
        <f t="shared" si="98"/>
        <v>1</v>
      </c>
      <c r="V564" s="90"/>
      <c r="W564" s="90">
        <f t="shared" si="98"/>
        <v>1</v>
      </c>
      <c r="X564" s="90"/>
      <c r="Y564" s="90">
        <f t="shared" si="98"/>
        <v>1</v>
      </c>
      <c r="Z564" s="90"/>
      <c r="AA564" s="90">
        <f t="shared" si="99"/>
        <v>1</v>
      </c>
      <c r="AB564" s="90"/>
      <c r="AC564" s="90">
        <f t="shared" si="99"/>
        <v>1</v>
      </c>
      <c r="AD564" s="90"/>
      <c r="AE564" s="90">
        <f t="shared" si="99"/>
        <v>1</v>
      </c>
      <c r="AF564" s="90"/>
      <c r="AG564" s="90">
        <f t="shared" si="99"/>
        <v>1</v>
      </c>
      <c r="AH564" s="90"/>
      <c r="AI564" s="90">
        <f t="shared" si="99"/>
        <v>1</v>
      </c>
      <c r="AJ564" s="90"/>
      <c r="AK564" s="90">
        <f t="shared" si="100"/>
        <v>1</v>
      </c>
    </row>
    <row r="565" spans="1:37" x14ac:dyDescent="0.2">
      <c r="A565" s="87" t="s">
        <v>815</v>
      </c>
      <c r="B565" s="90" t="s">
        <v>217</v>
      </c>
      <c r="C565" s="94" t="s">
        <v>1200</v>
      </c>
      <c r="D565" s="90" t="s">
        <v>1747</v>
      </c>
      <c r="E565" s="94" t="s">
        <v>1305</v>
      </c>
      <c r="F565" s="90" t="s">
        <v>1294</v>
      </c>
      <c r="G565" s="90" t="s">
        <v>1570</v>
      </c>
      <c r="H565" s="90" t="s">
        <v>2516</v>
      </c>
      <c r="I565" s="86" t="s">
        <v>1586</v>
      </c>
      <c r="J565" s="90" t="s">
        <v>1741</v>
      </c>
      <c r="K565" s="83" t="s">
        <v>2612</v>
      </c>
      <c r="L565" s="82"/>
      <c r="M565" s="90">
        <v>1</v>
      </c>
      <c r="N565" s="90"/>
      <c r="O565" s="90">
        <f t="shared" si="97"/>
        <v>1</v>
      </c>
      <c r="P565" s="90"/>
      <c r="Q565" s="90">
        <f t="shared" si="97"/>
        <v>1</v>
      </c>
      <c r="R565" s="90"/>
      <c r="S565" s="90">
        <f t="shared" si="98"/>
        <v>1</v>
      </c>
      <c r="T565" s="90"/>
      <c r="U565" s="90">
        <f t="shared" si="98"/>
        <v>1</v>
      </c>
      <c r="V565" s="90"/>
      <c r="W565" s="90">
        <f t="shared" si="98"/>
        <v>1</v>
      </c>
      <c r="X565" s="90"/>
      <c r="Y565" s="90">
        <f t="shared" si="98"/>
        <v>1</v>
      </c>
      <c r="Z565" s="90"/>
      <c r="AA565" s="90">
        <f t="shared" si="99"/>
        <v>1</v>
      </c>
      <c r="AB565" s="90"/>
      <c r="AC565" s="90">
        <f t="shared" si="99"/>
        <v>1</v>
      </c>
      <c r="AD565" s="90"/>
      <c r="AE565" s="90">
        <f t="shared" si="99"/>
        <v>1</v>
      </c>
      <c r="AF565" s="90"/>
      <c r="AG565" s="90">
        <f t="shared" si="99"/>
        <v>1</v>
      </c>
      <c r="AH565" s="90"/>
      <c r="AI565" s="90">
        <f t="shared" si="99"/>
        <v>1</v>
      </c>
      <c r="AJ565" s="90"/>
      <c r="AK565" s="90">
        <f t="shared" si="100"/>
        <v>1</v>
      </c>
    </row>
    <row r="566" spans="1:37" x14ac:dyDescent="0.2">
      <c r="A566" s="87" t="s">
        <v>815</v>
      </c>
      <c r="B566" s="90" t="s">
        <v>217</v>
      </c>
      <c r="C566" s="94" t="s">
        <v>1200</v>
      </c>
      <c r="D566" s="90" t="s">
        <v>1747</v>
      </c>
      <c r="E566" s="94" t="s">
        <v>3</v>
      </c>
      <c r="F566" s="90" t="s">
        <v>1012</v>
      </c>
      <c r="G566" s="90" t="s">
        <v>1585</v>
      </c>
      <c r="H566" s="90" t="s">
        <v>2517</v>
      </c>
      <c r="I566" s="86" t="s">
        <v>1586</v>
      </c>
      <c r="J566" s="90" t="s">
        <v>1741</v>
      </c>
      <c r="K566" s="83" t="s">
        <v>2612</v>
      </c>
      <c r="L566" s="82"/>
      <c r="M566" s="90">
        <v>1</v>
      </c>
      <c r="N566" s="90"/>
      <c r="O566" s="90">
        <f t="shared" si="97"/>
        <v>1</v>
      </c>
      <c r="P566" s="90"/>
      <c r="Q566" s="90">
        <f t="shared" si="97"/>
        <v>1</v>
      </c>
      <c r="R566" s="90"/>
      <c r="S566" s="90">
        <f t="shared" si="98"/>
        <v>1</v>
      </c>
      <c r="T566" s="90"/>
      <c r="U566" s="90">
        <f t="shared" si="98"/>
        <v>1</v>
      </c>
      <c r="V566" s="90"/>
      <c r="W566" s="90">
        <f t="shared" si="98"/>
        <v>1</v>
      </c>
      <c r="X566" s="90"/>
      <c r="Y566" s="90">
        <f t="shared" si="98"/>
        <v>1</v>
      </c>
      <c r="Z566" s="90"/>
      <c r="AA566" s="90">
        <f t="shared" si="99"/>
        <v>1</v>
      </c>
      <c r="AB566" s="90"/>
      <c r="AC566" s="90">
        <f t="shared" si="99"/>
        <v>1</v>
      </c>
      <c r="AD566" s="90"/>
      <c r="AE566" s="90">
        <f t="shared" si="99"/>
        <v>1</v>
      </c>
      <c r="AF566" s="90"/>
      <c r="AG566" s="90">
        <f t="shared" si="99"/>
        <v>1</v>
      </c>
      <c r="AH566" s="90"/>
      <c r="AI566" s="90">
        <f t="shared" si="99"/>
        <v>1</v>
      </c>
      <c r="AJ566" s="90"/>
      <c r="AK566" s="90">
        <f t="shared" si="100"/>
        <v>1</v>
      </c>
    </row>
    <row r="567" spans="1:37" x14ac:dyDescent="0.2">
      <c r="A567" s="87" t="s">
        <v>815</v>
      </c>
      <c r="B567" s="90" t="s">
        <v>217</v>
      </c>
      <c r="C567" s="94" t="s">
        <v>1201</v>
      </c>
      <c r="D567" s="90" t="s">
        <v>979</v>
      </c>
      <c r="E567" s="94" t="s">
        <v>1289</v>
      </c>
      <c r="F567" s="90" t="s">
        <v>2245</v>
      </c>
      <c r="G567" s="90" t="s">
        <v>1900</v>
      </c>
      <c r="H567" s="90" t="s">
        <v>203</v>
      </c>
      <c r="I567" s="86" t="s">
        <v>1586</v>
      </c>
      <c r="J567" s="90" t="s">
        <v>1741</v>
      </c>
      <c r="K567" s="83" t="s">
        <v>2612</v>
      </c>
      <c r="L567" s="82"/>
      <c r="M567" s="90">
        <v>4</v>
      </c>
      <c r="N567" s="90"/>
      <c r="O567" s="90">
        <f t="shared" si="97"/>
        <v>4</v>
      </c>
      <c r="P567" s="90"/>
      <c r="Q567" s="90">
        <f t="shared" si="97"/>
        <v>4</v>
      </c>
      <c r="R567" s="90"/>
      <c r="S567" s="90">
        <f t="shared" si="98"/>
        <v>4</v>
      </c>
      <c r="T567" s="90"/>
      <c r="U567" s="90">
        <f t="shared" si="98"/>
        <v>4</v>
      </c>
      <c r="V567" s="90"/>
      <c r="W567" s="90">
        <f t="shared" si="98"/>
        <v>4</v>
      </c>
      <c r="X567" s="90"/>
      <c r="Y567" s="90">
        <f t="shared" si="98"/>
        <v>4</v>
      </c>
      <c r="Z567" s="90"/>
      <c r="AA567" s="90">
        <f t="shared" si="99"/>
        <v>4</v>
      </c>
      <c r="AB567" s="90"/>
      <c r="AC567" s="90">
        <f t="shared" si="99"/>
        <v>4</v>
      </c>
      <c r="AD567" s="90"/>
      <c r="AE567" s="90">
        <f t="shared" si="99"/>
        <v>4</v>
      </c>
      <c r="AF567" s="90"/>
      <c r="AG567" s="90">
        <f t="shared" si="99"/>
        <v>4</v>
      </c>
      <c r="AH567" s="90"/>
      <c r="AI567" s="90">
        <f t="shared" si="99"/>
        <v>4</v>
      </c>
      <c r="AJ567" s="90"/>
      <c r="AK567" s="90">
        <f t="shared" si="100"/>
        <v>4</v>
      </c>
    </row>
    <row r="568" spans="1:37" x14ac:dyDescent="0.2">
      <c r="A568" s="87" t="s">
        <v>815</v>
      </c>
      <c r="B568" s="90" t="s">
        <v>217</v>
      </c>
      <c r="C568" s="94" t="s">
        <v>1206</v>
      </c>
      <c r="D568" s="90" t="s">
        <v>2161</v>
      </c>
      <c r="E568" s="94" t="s">
        <v>1289</v>
      </c>
      <c r="F568" s="90" t="s">
        <v>2245</v>
      </c>
      <c r="G568" s="90" t="s">
        <v>2343</v>
      </c>
      <c r="H568" s="90" t="s">
        <v>1595</v>
      </c>
      <c r="I568" s="86" t="s">
        <v>1586</v>
      </c>
      <c r="J568" s="90" t="s">
        <v>1741</v>
      </c>
      <c r="K568" s="83" t="s">
        <v>2612</v>
      </c>
      <c r="L568" s="82"/>
      <c r="M568" s="90">
        <v>0</v>
      </c>
      <c r="N568" s="90"/>
      <c r="O568" s="90">
        <f t="shared" si="97"/>
        <v>0</v>
      </c>
      <c r="P568" s="90"/>
      <c r="Q568" s="90">
        <f t="shared" si="97"/>
        <v>0</v>
      </c>
      <c r="R568" s="90"/>
      <c r="S568" s="90">
        <f t="shared" si="98"/>
        <v>0</v>
      </c>
      <c r="T568" s="90"/>
      <c r="U568" s="90">
        <f t="shared" si="98"/>
        <v>0</v>
      </c>
      <c r="V568" s="90"/>
      <c r="W568" s="90">
        <f t="shared" si="98"/>
        <v>0</v>
      </c>
      <c r="X568" s="90"/>
      <c r="Y568" s="90">
        <f t="shared" si="98"/>
        <v>0</v>
      </c>
      <c r="Z568" s="90"/>
      <c r="AA568" s="90">
        <f t="shared" si="99"/>
        <v>0</v>
      </c>
      <c r="AB568" s="90"/>
      <c r="AC568" s="90">
        <f t="shared" si="99"/>
        <v>0</v>
      </c>
      <c r="AD568" s="90"/>
      <c r="AE568" s="90">
        <f t="shared" si="99"/>
        <v>0</v>
      </c>
      <c r="AF568" s="90"/>
      <c r="AG568" s="90">
        <f t="shared" si="99"/>
        <v>0</v>
      </c>
      <c r="AH568" s="90"/>
      <c r="AI568" s="90">
        <f t="shared" si="99"/>
        <v>0</v>
      </c>
      <c r="AJ568" s="90"/>
      <c r="AK568" s="90">
        <f t="shared" si="100"/>
        <v>0</v>
      </c>
    </row>
    <row r="569" spans="1:37" x14ac:dyDescent="0.2">
      <c r="A569" s="87" t="s">
        <v>815</v>
      </c>
      <c r="B569" s="90" t="s">
        <v>217</v>
      </c>
      <c r="C569" s="94" t="s">
        <v>744</v>
      </c>
      <c r="D569" s="90" t="s">
        <v>341</v>
      </c>
      <c r="E569" s="94" t="s">
        <v>705</v>
      </c>
      <c r="F569" s="90" t="s">
        <v>2278</v>
      </c>
      <c r="G569" s="90" t="s">
        <v>2671</v>
      </c>
      <c r="H569" s="90" t="s">
        <v>2518</v>
      </c>
      <c r="I569" s="86" t="s">
        <v>1586</v>
      </c>
      <c r="J569" s="90" t="s">
        <v>1741</v>
      </c>
      <c r="K569" s="83" t="s">
        <v>2612</v>
      </c>
      <c r="L569" s="82"/>
      <c r="M569" s="90">
        <v>0</v>
      </c>
      <c r="N569" s="90"/>
      <c r="O569" s="90">
        <f t="shared" si="97"/>
        <v>0</v>
      </c>
      <c r="P569" s="90"/>
      <c r="Q569" s="90">
        <f t="shared" si="97"/>
        <v>0</v>
      </c>
      <c r="R569" s="90"/>
      <c r="S569" s="90">
        <f t="shared" si="98"/>
        <v>0</v>
      </c>
      <c r="T569" s="90"/>
      <c r="U569" s="90">
        <f t="shared" si="98"/>
        <v>0</v>
      </c>
      <c r="V569" s="90"/>
      <c r="W569" s="90">
        <f t="shared" si="98"/>
        <v>0</v>
      </c>
      <c r="X569" s="90"/>
      <c r="Y569" s="90">
        <f t="shared" si="98"/>
        <v>0</v>
      </c>
      <c r="Z569" s="90"/>
      <c r="AA569" s="90">
        <f t="shared" si="99"/>
        <v>0</v>
      </c>
      <c r="AB569" s="90"/>
      <c r="AC569" s="90">
        <f t="shared" si="99"/>
        <v>0</v>
      </c>
      <c r="AD569" s="90"/>
      <c r="AE569" s="90">
        <f t="shared" si="99"/>
        <v>0</v>
      </c>
      <c r="AF569" s="90"/>
      <c r="AG569" s="90">
        <f t="shared" si="99"/>
        <v>0</v>
      </c>
      <c r="AH569" s="90"/>
      <c r="AI569" s="90">
        <f t="shared" si="99"/>
        <v>0</v>
      </c>
      <c r="AJ569" s="90"/>
      <c r="AK569" s="90">
        <f t="shared" si="100"/>
        <v>0</v>
      </c>
    </row>
    <row r="570" spans="1:37" x14ac:dyDescent="0.2">
      <c r="A570" s="87" t="s">
        <v>815</v>
      </c>
      <c r="B570" s="90" t="s">
        <v>217</v>
      </c>
      <c r="C570" s="94" t="s">
        <v>746</v>
      </c>
      <c r="D570" s="90" t="s">
        <v>454</v>
      </c>
      <c r="E570" s="94" t="s">
        <v>705</v>
      </c>
      <c r="F570" s="90" t="s">
        <v>2278</v>
      </c>
      <c r="G570" s="90" t="s">
        <v>2957</v>
      </c>
      <c r="H570" s="90" t="s">
        <v>757</v>
      </c>
      <c r="I570" s="86" t="s">
        <v>1586</v>
      </c>
      <c r="J570" s="90" t="s">
        <v>1741</v>
      </c>
      <c r="K570" s="83" t="s">
        <v>2612</v>
      </c>
      <c r="L570" s="82"/>
      <c r="M570" s="90">
        <v>1</v>
      </c>
      <c r="N570" s="90"/>
      <c r="O570" s="90">
        <f t="shared" si="97"/>
        <v>1</v>
      </c>
      <c r="P570" s="90"/>
      <c r="Q570" s="90">
        <f t="shared" si="97"/>
        <v>1</v>
      </c>
      <c r="R570" s="90"/>
      <c r="S570" s="90">
        <f t="shared" si="98"/>
        <v>1</v>
      </c>
      <c r="T570" s="90"/>
      <c r="U570" s="90">
        <f t="shared" si="98"/>
        <v>1</v>
      </c>
      <c r="V570" s="90"/>
      <c r="W570" s="90">
        <f t="shared" si="98"/>
        <v>1</v>
      </c>
      <c r="X570" s="90"/>
      <c r="Y570" s="90">
        <f t="shared" si="98"/>
        <v>1</v>
      </c>
      <c r="Z570" s="90"/>
      <c r="AA570" s="90">
        <f t="shared" si="99"/>
        <v>1</v>
      </c>
      <c r="AB570" s="90"/>
      <c r="AC570" s="90">
        <f t="shared" si="99"/>
        <v>1</v>
      </c>
      <c r="AD570" s="90"/>
      <c r="AE570" s="90">
        <f t="shared" si="99"/>
        <v>1</v>
      </c>
      <c r="AF570" s="90"/>
      <c r="AG570" s="90">
        <f t="shared" si="99"/>
        <v>1</v>
      </c>
      <c r="AH570" s="90"/>
      <c r="AI570" s="90">
        <f t="shared" si="99"/>
        <v>1</v>
      </c>
      <c r="AJ570" s="90"/>
      <c r="AK570" s="90">
        <f t="shared" si="100"/>
        <v>1</v>
      </c>
    </row>
    <row r="571" spans="1:37" x14ac:dyDescent="0.2">
      <c r="A571" s="87" t="s">
        <v>815</v>
      </c>
      <c r="B571" s="90" t="s">
        <v>217</v>
      </c>
      <c r="C571" s="94" t="s">
        <v>605</v>
      </c>
      <c r="D571" s="90" t="s">
        <v>2163</v>
      </c>
      <c r="E571" s="94" t="s">
        <v>1297</v>
      </c>
      <c r="F571" s="90" t="s">
        <v>2281</v>
      </c>
      <c r="G571" s="90" t="s">
        <v>638</v>
      </c>
      <c r="H571" s="90" t="s">
        <v>2519</v>
      </c>
      <c r="I571" s="86" t="s">
        <v>1586</v>
      </c>
      <c r="J571" s="90" t="s">
        <v>1741</v>
      </c>
      <c r="K571" s="83" t="s">
        <v>2612</v>
      </c>
      <c r="L571" s="82"/>
      <c r="M571" s="90">
        <v>0</v>
      </c>
      <c r="N571" s="90"/>
      <c r="O571" s="90">
        <f t="shared" si="97"/>
        <v>0</v>
      </c>
      <c r="P571" s="90"/>
      <c r="Q571" s="90">
        <f t="shared" si="97"/>
        <v>0</v>
      </c>
      <c r="R571" s="90"/>
      <c r="S571" s="90">
        <f t="shared" si="98"/>
        <v>0</v>
      </c>
      <c r="T571" s="90"/>
      <c r="U571" s="90">
        <f t="shared" si="98"/>
        <v>0</v>
      </c>
      <c r="V571" s="90"/>
      <c r="W571" s="90">
        <f t="shared" si="98"/>
        <v>0</v>
      </c>
      <c r="X571" s="90"/>
      <c r="Y571" s="90">
        <f t="shared" si="98"/>
        <v>0</v>
      </c>
      <c r="Z571" s="90"/>
      <c r="AA571" s="90">
        <f t="shared" si="99"/>
        <v>0</v>
      </c>
      <c r="AB571" s="90"/>
      <c r="AC571" s="90">
        <f t="shared" si="99"/>
        <v>0</v>
      </c>
      <c r="AD571" s="90"/>
      <c r="AE571" s="90">
        <f t="shared" si="99"/>
        <v>0</v>
      </c>
      <c r="AF571" s="90"/>
      <c r="AG571" s="90">
        <f t="shared" si="99"/>
        <v>0</v>
      </c>
      <c r="AH571" s="90"/>
      <c r="AI571" s="90">
        <f t="shared" si="99"/>
        <v>0</v>
      </c>
      <c r="AJ571" s="90"/>
      <c r="AK571" s="90">
        <f t="shared" si="100"/>
        <v>0</v>
      </c>
    </row>
    <row r="572" spans="1:37" x14ac:dyDescent="0.2">
      <c r="A572" s="87" t="s">
        <v>815</v>
      </c>
      <c r="B572" s="90" t="s">
        <v>217</v>
      </c>
      <c r="C572" s="94" t="s">
        <v>1003</v>
      </c>
      <c r="D572" s="90" t="s">
        <v>2164</v>
      </c>
      <c r="E572" s="87" t="s">
        <v>706</v>
      </c>
      <c r="F572" s="90" t="s">
        <v>1371</v>
      </c>
      <c r="G572" s="90" t="s">
        <v>2783</v>
      </c>
      <c r="H572" s="90" t="s">
        <v>117</v>
      </c>
      <c r="I572" s="86" t="s">
        <v>1586</v>
      </c>
      <c r="J572" s="90" t="s">
        <v>1741</v>
      </c>
      <c r="K572" s="83" t="s">
        <v>2612</v>
      </c>
      <c r="L572" s="82"/>
      <c r="M572" s="90">
        <v>4</v>
      </c>
      <c r="N572" s="90"/>
      <c r="O572" s="90">
        <f t="shared" si="97"/>
        <v>4</v>
      </c>
      <c r="P572" s="90"/>
      <c r="Q572" s="90">
        <f t="shared" si="97"/>
        <v>4</v>
      </c>
      <c r="R572" s="90"/>
      <c r="S572" s="90">
        <f t="shared" si="98"/>
        <v>4</v>
      </c>
      <c r="T572" s="90"/>
      <c r="U572" s="90">
        <f t="shared" si="98"/>
        <v>4</v>
      </c>
      <c r="V572" s="90"/>
      <c r="W572" s="90">
        <f t="shared" si="98"/>
        <v>4</v>
      </c>
      <c r="X572" s="90"/>
      <c r="Y572" s="90">
        <f t="shared" si="98"/>
        <v>4</v>
      </c>
      <c r="Z572" s="90"/>
      <c r="AA572" s="90">
        <f t="shared" si="99"/>
        <v>4</v>
      </c>
      <c r="AB572" s="90"/>
      <c r="AC572" s="90">
        <f t="shared" si="99"/>
        <v>4</v>
      </c>
      <c r="AD572" s="90"/>
      <c r="AE572" s="90">
        <f t="shared" si="99"/>
        <v>4</v>
      </c>
      <c r="AF572" s="90"/>
      <c r="AG572" s="90">
        <f t="shared" si="99"/>
        <v>4</v>
      </c>
      <c r="AH572" s="90"/>
      <c r="AI572" s="90">
        <f t="shared" si="99"/>
        <v>4</v>
      </c>
      <c r="AJ572" s="90"/>
      <c r="AK572" s="90">
        <f t="shared" si="100"/>
        <v>4</v>
      </c>
    </row>
    <row r="573" spans="1:37" x14ac:dyDescent="0.2">
      <c r="A573" s="87" t="s">
        <v>815</v>
      </c>
      <c r="B573" s="90" t="s">
        <v>217</v>
      </c>
      <c r="C573" s="94" t="s">
        <v>994</v>
      </c>
      <c r="D573" s="90" t="s">
        <v>555</v>
      </c>
      <c r="E573" s="87" t="s">
        <v>706</v>
      </c>
      <c r="F573" s="90" t="s">
        <v>1371</v>
      </c>
      <c r="G573" s="90" t="s">
        <v>2434</v>
      </c>
      <c r="H573" s="90" t="s">
        <v>2521</v>
      </c>
      <c r="I573" s="86" t="s">
        <v>1586</v>
      </c>
      <c r="J573" s="90" t="s">
        <v>1741</v>
      </c>
      <c r="K573" s="83" t="s">
        <v>2612</v>
      </c>
      <c r="L573" s="82"/>
      <c r="M573" s="90">
        <v>4</v>
      </c>
      <c r="N573" s="90"/>
      <c r="O573" s="90">
        <f t="shared" si="97"/>
        <v>4</v>
      </c>
      <c r="P573" s="90"/>
      <c r="Q573" s="90">
        <f t="shared" si="97"/>
        <v>4</v>
      </c>
      <c r="R573" s="90"/>
      <c r="S573" s="90">
        <f t="shared" si="98"/>
        <v>4</v>
      </c>
      <c r="T573" s="90"/>
      <c r="U573" s="90">
        <f t="shared" si="98"/>
        <v>4</v>
      </c>
      <c r="V573" s="90"/>
      <c r="W573" s="90">
        <f t="shared" si="98"/>
        <v>4</v>
      </c>
      <c r="X573" s="90"/>
      <c r="Y573" s="90">
        <f t="shared" si="98"/>
        <v>4</v>
      </c>
      <c r="Z573" s="90"/>
      <c r="AA573" s="90">
        <f t="shared" si="99"/>
        <v>4</v>
      </c>
      <c r="AB573" s="90"/>
      <c r="AC573" s="90">
        <f t="shared" si="99"/>
        <v>4</v>
      </c>
      <c r="AD573" s="90"/>
      <c r="AE573" s="90">
        <f t="shared" si="99"/>
        <v>4</v>
      </c>
      <c r="AF573" s="90"/>
      <c r="AG573" s="90">
        <f t="shared" si="99"/>
        <v>4</v>
      </c>
      <c r="AH573" s="90"/>
      <c r="AI573" s="90">
        <f t="shared" si="99"/>
        <v>4</v>
      </c>
      <c r="AJ573" s="90"/>
      <c r="AK573" s="90">
        <f t="shared" si="100"/>
        <v>4</v>
      </c>
    </row>
    <row r="574" spans="1:37" x14ac:dyDescent="0.2">
      <c r="A574" s="87" t="s">
        <v>815</v>
      </c>
      <c r="B574" s="90" t="s">
        <v>217</v>
      </c>
      <c r="C574" s="94" t="s">
        <v>752</v>
      </c>
      <c r="D574" s="90" t="s">
        <v>1424</v>
      </c>
      <c r="E574" s="94" t="s">
        <v>1291</v>
      </c>
      <c r="F574" s="90" t="s">
        <v>785</v>
      </c>
      <c r="G574" s="90" t="s">
        <v>1915</v>
      </c>
      <c r="H574" s="90" t="s">
        <v>1765</v>
      </c>
      <c r="I574" s="86" t="s">
        <v>1586</v>
      </c>
      <c r="J574" s="90" t="s">
        <v>1741</v>
      </c>
      <c r="K574" s="83" t="s">
        <v>2612</v>
      </c>
      <c r="L574" s="82"/>
      <c r="M574" s="90">
        <v>2</v>
      </c>
      <c r="N574" s="90"/>
      <c r="O574" s="90">
        <f t="shared" si="97"/>
        <v>2</v>
      </c>
      <c r="P574" s="90"/>
      <c r="Q574" s="90">
        <f t="shared" si="97"/>
        <v>2</v>
      </c>
      <c r="R574" s="90"/>
      <c r="S574" s="90">
        <f t="shared" si="98"/>
        <v>2</v>
      </c>
      <c r="T574" s="90"/>
      <c r="U574" s="90">
        <f t="shared" si="98"/>
        <v>2</v>
      </c>
      <c r="V574" s="90"/>
      <c r="W574" s="90">
        <f t="shared" si="98"/>
        <v>2</v>
      </c>
      <c r="X574" s="90"/>
      <c r="Y574" s="90">
        <f t="shared" si="98"/>
        <v>2</v>
      </c>
      <c r="Z574" s="90"/>
      <c r="AA574" s="90">
        <f t="shared" si="99"/>
        <v>2</v>
      </c>
      <c r="AB574" s="90"/>
      <c r="AC574" s="90">
        <f t="shared" si="99"/>
        <v>2</v>
      </c>
      <c r="AD574" s="90"/>
      <c r="AE574" s="90">
        <f t="shared" si="99"/>
        <v>2</v>
      </c>
      <c r="AF574" s="90"/>
      <c r="AG574" s="90">
        <f t="shared" si="99"/>
        <v>2</v>
      </c>
      <c r="AH574" s="90"/>
      <c r="AI574" s="90">
        <f t="shared" si="99"/>
        <v>2</v>
      </c>
      <c r="AJ574" s="90"/>
      <c r="AK574" s="90">
        <f t="shared" si="100"/>
        <v>2</v>
      </c>
    </row>
    <row r="575" spans="1:37" x14ac:dyDescent="0.2">
      <c r="A575" s="87" t="s">
        <v>815</v>
      </c>
      <c r="B575" s="90" t="s">
        <v>217</v>
      </c>
      <c r="C575" s="94" t="s">
        <v>754</v>
      </c>
      <c r="D575" s="90" t="s">
        <v>2165</v>
      </c>
      <c r="E575" s="94" t="s">
        <v>583</v>
      </c>
      <c r="F575" s="90" t="s">
        <v>2255</v>
      </c>
      <c r="G575" s="90" t="s">
        <v>2958</v>
      </c>
      <c r="H575" s="90" t="s">
        <v>2328</v>
      </c>
      <c r="I575" s="86" t="s">
        <v>1586</v>
      </c>
      <c r="J575" s="90" t="s">
        <v>1741</v>
      </c>
      <c r="K575" s="83" t="s">
        <v>2612</v>
      </c>
      <c r="L575" s="82"/>
      <c r="M575" s="90">
        <v>1</v>
      </c>
      <c r="N575" s="90"/>
      <c r="O575" s="90">
        <f t="shared" si="97"/>
        <v>1</v>
      </c>
      <c r="P575" s="90"/>
      <c r="Q575" s="90">
        <f t="shared" si="97"/>
        <v>1</v>
      </c>
      <c r="R575" s="90"/>
      <c r="S575" s="90">
        <f t="shared" si="98"/>
        <v>1</v>
      </c>
      <c r="T575" s="90"/>
      <c r="U575" s="90">
        <f t="shared" si="98"/>
        <v>1</v>
      </c>
      <c r="V575" s="90"/>
      <c r="W575" s="90">
        <f t="shared" si="98"/>
        <v>1</v>
      </c>
      <c r="X575" s="90"/>
      <c r="Y575" s="90">
        <f t="shared" si="98"/>
        <v>1</v>
      </c>
      <c r="Z575" s="90"/>
      <c r="AA575" s="90">
        <f t="shared" si="99"/>
        <v>1</v>
      </c>
      <c r="AB575" s="90"/>
      <c r="AC575" s="90">
        <f t="shared" si="99"/>
        <v>1</v>
      </c>
      <c r="AD575" s="90"/>
      <c r="AE575" s="90">
        <f t="shared" si="99"/>
        <v>1</v>
      </c>
      <c r="AF575" s="90"/>
      <c r="AG575" s="90">
        <f t="shared" si="99"/>
        <v>1</v>
      </c>
      <c r="AH575" s="90"/>
      <c r="AI575" s="90">
        <f t="shared" si="99"/>
        <v>1</v>
      </c>
      <c r="AJ575" s="90"/>
      <c r="AK575" s="90">
        <f t="shared" si="100"/>
        <v>1</v>
      </c>
    </row>
    <row r="576" spans="1:37" x14ac:dyDescent="0.2">
      <c r="A576" s="87" t="s">
        <v>815</v>
      </c>
      <c r="B576" s="90" t="s">
        <v>217</v>
      </c>
      <c r="C576" s="94" t="s">
        <v>37</v>
      </c>
      <c r="D576" s="90" t="s">
        <v>2166</v>
      </c>
      <c r="E576" s="94" t="s">
        <v>3</v>
      </c>
      <c r="F576" s="90" t="s">
        <v>1012</v>
      </c>
      <c r="G576" s="90" t="s">
        <v>1180</v>
      </c>
      <c r="H576" s="90" t="s">
        <v>2522</v>
      </c>
      <c r="I576" s="86" t="s">
        <v>1586</v>
      </c>
      <c r="J576" s="90" t="s">
        <v>1741</v>
      </c>
      <c r="K576" s="83" t="s">
        <v>2612</v>
      </c>
      <c r="L576" s="82"/>
      <c r="M576" s="90">
        <v>2</v>
      </c>
      <c r="N576" s="90"/>
      <c r="O576" s="90">
        <f t="shared" si="97"/>
        <v>2</v>
      </c>
      <c r="P576" s="90"/>
      <c r="Q576" s="90">
        <f t="shared" si="97"/>
        <v>2</v>
      </c>
      <c r="R576" s="90"/>
      <c r="S576" s="90">
        <f t="shared" si="98"/>
        <v>2</v>
      </c>
      <c r="T576" s="90"/>
      <c r="U576" s="90">
        <f t="shared" si="98"/>
        <v>2</v>
      </c>
      <c r="V576" s="90"/>
      <c r="W576" s="90">
        <f t="shared" si="98"/>
        <v>2</v>
      </c>
      <c r="X576" s="90"/>
      <c r="Y576" s="90">
        <f t="shared" si="98"/>
        <v>2</v>
      </c>
      <c r="Z576" s="90"/>
      <c r="AA576" s="90">
        <f t="shared" si="99"/>
        <v>2</v>
      </c>
      <c r="AB576" s="90"/>
      <c r="AC576" s="90">
        <f t="shared" si="99"/>
        <v>2</v>
      </c>
      <c r="AD576" s="90"/>
      <c r="AE576" s="90">
        <f t="shared" si="99"/>
        <v>2</v>
      </c>
      <c r="AF576" s="90"/>
      <c r="AG576" s="90">
        <f t="shared" si="99"/>
        <v>2</v>
      </c>
      <c r="AH576" s="90"/>
      <c r="AI576" s="90">
        <f t="shared" si="99"/>
        <v>2</v>
      </c>
      <c r="AJ576" s="90"/>
      <c r="AK576" s="90">
        <f t="shared" si="100"/>
        <v>2</v>
      </c>
    </row>
    <row r="577" spans="1:37" x14ac:dyDescent="0.2">
      <c r="A577" s="87" t="s">
        <v>815</v>
      </c>
      <c r="B577" s="90" t="s">
        <v>217</v>
      </c>
      <c r="C577" s="94" t="s">
        <v>760</v>
      </c>
      <c r="D577" s="90" t="s">
        <v>2167</v>
      </c>
      <c r="E577" s="94" t="s">
        <v>3</v>
      </c>
      <c r="F577" s="90" t="s">
        <v>1012</v>
      </c>
      <c r="G577" s="90" t="s">
        <v>2959</v>
      </c>
      <c r="H577" s="90" t="s">
        <v>2524</v>
      </c>
      <c r="I577" s="86" t="s">
        <v>1586</v>
      </c>
      <c r="J577" s="90" t="s">
        <v>1741</v>
      </c>
      <c r="K577" s="83" t="s">
        <v>2612</v>
      </c>
      <c r="L577" s="82"/>
      <c r="M577" s="90">
        <v>1</v>
      </c>
      <c r="N577" s="90"/>
      <c r="O577" s="90">
        <f t="shared" si="97"/>
        <v>1</v>
      </c>
      <c r="P577" s="90"/>
      <c r="Q577" s="90">
        <f t="shared" si="97"/>
        <v>1</v>
      </c>
      <c r="R577" s="90"/>
      <c r="S577" s="90">
        <f t="shared" si="98"/>
        <v>1</v>
      </c>
      <c r="T577" s="90"/>
      <c r="U577" s="90">
        <f t="shared" si="98"/>
        <v>1</v>
      </c>
      <c r="V577" s="90"/>
      <c r="W577" s="90">
        <f t="shared" si="98"/>
        <v>1</v>
      </c>
      <c r="X577" s="90"/>
      <c r="Y577" s="90">
        <f t="shared" si="98"/>
        <v>1</v>
      </c>
      <c r="Z577" s="90"/>
      <c r="AA577" s="90">
        <f t="shared" si="99"/>
        <v>1</v>
      </c>
      <c r="AB577" s="90"/>
      <c r="AC577" s="90">
        <f t="shared" si="99"/>
        <v>1</v>
      </c>
      <c r="AD577" s="90"/>
      <c r="AE577" s="90">
        <f t="shared" si="99"/>
        <v>1</v>
      </c>
      <c r="AF577" s="90"/>
      <c r="AG577" s="90">
        <f t="shared" si="99"/>
        <v>1</v>
      </c>
      <c r="AH577" s="90"/>
      <c r="AI577" s="90">
        <f t="shared" si="99"/>
        <v>1</v>
      </c>
      <c r="AJ577" s="90"/>
      <c r="AK577" s="90">
        <f t="shared" si="100"/>
        <v>1</v>
      </c>
    </row>
    <row r="578" spans="1:37" x14ac:dyDescent="0.2">
      <c r="A578" s="87" t="s">
        <v>815</v>
      </c>
      <c r="B578" s="90" t="s">
        <v>217</v>
      </c>
      <c r="C578" s="94" t="s">
        <v>761</v>
      </c>
      <c r="D578" s="90" t="s">
        <v>2168</v>
      </c>
      <c r="E578" s="94" t="s">
        <v>3</v>
      </c>
      <c r="F578" s="90" t="s">
        <v>1012</v>
      </c>
      <c r="G578" s="90" t="s">
        <v>2960</v>
      </c>
      <c r="H578" s="90" t="s">
        <v>2525</v>
      </c>
      <c r="I578" s="86" t="s">
        <v>1586</v>
      </c>
      <c r="J578" s="90" t="s">
        <v>1741</v>
      </c>
      <c r="K578" s="83" t="s">
        <v>2612</v>
      </c>
      <c r="L578" s="82"/>
      <c r="M578" s="90">
        <v>1</v>
      </c>
      <c r="N578" s="90"/>
      <c r="O578" s="90">
        <f t="shared" si="97"/>
        <v>1</v>
      </c>
      <c r="P578" s="90"/>
      <c r="Q578" s="90">
        <f t="shared" si="97"/>
        <v>1</v>
      </c>
      <c r="R578" s="90"/>
      <c r="S578" s="90">
        <f t="shared" si="98"/>
        <v>1</v>
      </c>
      <c r="T578" s="90"/>
      <c r="U578" s="90">
        <f t="shared" si="98"/>
        <v>1</v>
      </c>
      <c r="V578" s="90"/>
      <c r="W578" s="90">
        <f t="shared" si="98"/>
        <v>1</v>
      </c>
      <c r="X578" s="90"/>
      <c r="Y578" s="90">
        <f t="shared" si="98"/>
        <v>1</v>
      </c>
      <c r="Z578" s="90"/>
      <c r="AA578" s="90">
        <f t="shared" si="99"/>
        <v>1</v>
      </c>
      <c r="AB578" s="90"/>
      <c r="AC578" s="90">
        <f t="shared" si="99"/>
        <v>1</v>
      </c>
      <c r="AD578" s="90"/>
      <c r="AE578" s="90">
        <f t="shared" si="99"/>
        <v>1</v>
      </c>
      <c r="AF578" s="90"/>
      <c r="AG578" s="90">
        <f t="shared" si="99"/>
        <v>1</v>
      </c>
      <c r="AH578" s="90"/>
      <c r="AI578" s="90">
        <f t="shared" si="99"/>
        <v>1</v>
      </c>
      <c r="AJ578" s="90"/>
      <c r="AK578" s="90">
        <f t="shared" si="100"/>
        <v>1</v>
      </c>
    </row>
    <row r="579" spans="1:37" x14ac:dyDescent="0.2">
      <c r="A579" s="87" t="s">
        <v>815</v>
      </c>
      <c r="B579" s="90" t="s">
        <v>217</v>
      </c>
      <c r="C579" s="94" t="s">
        <v>876</v>
      </c>
      <c r="D579" s="90" t="s">
        <v>1791</v>
      </c>
      <c r="E579" s="94" t="s">
        <v>3</v>
      </c>
      <c r="F579" s="90" t="s">
        <v>1012</v>
      </c>
      <c r="G579" s="90" t="s">
        <v>2961</v>
      </c>
      <c r="H579" s="90" t="s">
        <v>1838</v>
      </c>
      <c r="I579" s="86" t="s">
        <v>1586</v>
      </c>
      <c r="J579" s="90" t="s">
        <v>1741</v>
      </c>
      <c r="K579" s="83" t="s">
        <v>2612</v>
      </c>
      <c r="L579" s="82"/>
      <c r="M579" s="90">
        <v>2</v>
      </c>
      <c r="N579" s="90"/>
      <c r="O579" s="90">
        <f t="shared" si="97"/>
        <v>2</v>
      </c>
      <c r="P579" s="90"/>
      <c r="Q579" s="90">
        <f t="shared" si="97"/>
        <v>2</v>
      </c>
      <c r="R579" s="90"/>
      <c r="S579" s="90">
        <f t="shared" si="98"/>
        <v>2</v>
      </c>
      <c r="T579" s="90"/>
      <c r="U579" s="90">
        <f t="shared" si="98"/>
        <v>2</v>
      </c>
      <c r="V579" s="90"/>
      <c r="W579" s="90">
        <f t="shared" si="98"/>
        <v>2</v>
      </c>
      <c r="X579" s="90"/>
      <c r="Y579" s="90">
        <f t="shared" si="98"/>
        <v>2</v>
      </c>
      <c r="Z579" s="90"/>
      <c r="AA579" s="90">
        <f t="shared" si="99"/>
        <v>2</v>
      </c>
      <c r="AB579" s="90"/>
      <c r="AC579" s="90">
        <f t="shared" si="99"/>
        <v>2</v>
      </c>
      <c r="AD579" s="90"/>
      <c r="AE579" s="90">
        <f t="shared" si="99"/>
        <v>2</v>
      </c>
      <c r="AF579" s="90"/>
      <c r="AG579" s="90">
        <f t="shared" si="99"/>
        <v>2</v>
      </c>
      <c r="AH579" s="90"/>
      <c r="AI579" s="90">
        <f t="shared" si="99"/>
        <v>2</v>
      </c>
      <c r="AJ579" s="90"/>
      <c r="AK579" s="90">
        <f t="shared" si="100"/>
        <v>2</v>
      </c>
    </row>
    <row r="580" spans="1:37" x14ac:dyDescent="0.2">
      <c r="A580" s="87" t="s">
        <v>815</v>
      </c>
      <c r="B580" s="90" t="s">
        <v>217</v>
      </c>
      <c r="C580" s="94" t="s">
        <v>1230</v>
      </c>
      <c r="D580" s="90" t="s">
        <v>2169</v>
      </c>
      <c r="E580" s="94" t="s">
        <v>3</v>
      </c>
      <c r="F580" s="90" t="s">
        <v>1012</v>
      </c>
      <c r="G580" s="90" t="s">
        <v>1217</v>
      </c>
      <c r="H580" s="90" t="s">
        <v>1269</v>
      </c>
      <c r="I580" s="86" t="s">
        <v>1586</v>
      </c>
      <c r="J580" s="90" t="s">
        <v>1741</v>
      </c>
      <c r="K580" s="83" t="s">
        <v>2612</v>
      </c>
      <c r="L580" s="82"/>
      <c r="M580" s="90">
        <v>4</v>
      </c>
      <c r="N580" s="90"/>
      <c r="O580" s="90">
        <f t="shared" si="97"/>
        <v>4</v>
      </c>
      <c r="P580" s="90"/>
      <c r="Q580" s="90">
        <f t="shared" si="97"/>
        <v>4</v>
      </c>
      <c r="R580" s="90"/>
      <c r="S580" s="90">
        <f t="shared" si="98"/>
        <v>4</v>
      </c>
      <c r="T580" s="90"/>
      <c r="U580" s="90">
        <f t="shared" si="98"/>
        <v>4</v>
      </c>
      <c r="V580" s="90"/>
      <c r="W580" s="90">
        <f t="shared" si="98"/>
        <v>4</v>
      </c>
      <c r="X580" s="90"/>
      <c r="Y580" s="90">
        <f t="shared" si="98"/>
        <v>4</v>
      </c>
      <c r="Z580" s="90"/>
      <c r="AA580" s="90">
        <f t="shared" si="99"/>
        <v>4</v>
      </c>
      <c r="AB580" s="90"/>
      <c r="AC580" s="90">
        <f t="shared" si="99"/>
        <v>4</v>
      </c>
      <c r="AD580" s="90"/>
      <c r="AE580" s="90">
        <f t="shared" si="99"/>
        <v>4</v>
      </c>
      <c r="AF580" s="90"/>
      <c r="AG580" s="90">
        <f t="shared" si="99"/>
        <v>4</v>
      </c>
      <c r="AH580" s="90"/>
      <c r="AI580" s="90">
        <f t="shared" si="99"/>
        <v>4</v>
      </c>
      <c r="AJ580" s="90"/>
      <c r="AK580" s="90">
        <f t="shared" si="100"/>
        <v>4</v>
      </c>
    </row>
    <row r="581" spans="1:37" x14ac:dyDescent="0.2">
      <c r="A581" s="87" t="s">
        <v>815</v>
      </c>
      <c r="B581" s="90" t="s">
        <v>217</v>
      </c>
      <c r="C581" s="94" t="s">
        <v>1072</v>
      </c>
      <c r="D581" s="90" t="s">
        <v>2072</v>
      </c>
      <c r="E581" s="94" t="s">
        <v>3</v>
      </c>
      <c r="F581" s="90" t="s">
        <v>1012</v>
      </c>
      <c r="G581" s="90" t="s">
        <v>2212</v>
      </c>
      <c r="H581" s="90" t="s">
        <v>2526</v>
      </c>
      <c r="I581" s="86" t="s">
        <v>1586</v>
      </c>
      <c r="J581" s="90" t="s">
        <v>1741</v>
      </c>
      <c r="K581" s="83" t="s">
        <v>2612</v>
      </c>
      <c r="L581" s="82"/>
      <c r="M581" s="90">
        <v>18</v>
      </c>
      <c r="N581" s="90"/>
      <c r="O581" s="90">
        <f t="shared" si="97"/>
        <v>18</v>
      </c>
      <c r="P581" s="90"/>
      <c r="Q581" s="90">
        <f t="shared" si="97"/>
        <v>18</v>
      </c>
      <c r="R581" s="90"/>
      <c r="S581" s="90">
        <f t="shared" si="98"/>
        <v>18</v>
      </c>
      <c r="T581" s="90"/>
      <c r="U581" s="90">
        <f t="shared" si="98"/>
        <v>18</v>
      </c>
      <c r="V581" s="90"/>
      <c r="W581" s="90">
        <f t="shared" si="98"/>
        <v>18</v>
      </c>
      <c r="X581" s="90"/>
      <c r="Y581" s="90">
        <f t="shared" si="98"/>
        <v>18</v>
      </c>
      <c r="Z581" s="90"/>
      <c r="AA581" s="90">
        <f t="shared" si="99"/>
        <v>18</v>
      </c>
      <c r="AB581" s="90"/>
      <c r="AC581" s="90">
        <f t="shared" si="99"/>
        <v>18</v>
      </c>
      <c r="AD581" s="90"/>
      <c r="AE581" s="90">
        <f t="shared" si="99"/>
        <v>18</v>
      </c>
      <c r="AF581" s="90"/>
      <c r="AG581" s="90">
        <f t="shared" si="99"/>
        <v>18</v>
      </c>
      <c r="AH581" s="90"/>
      <c r="AI581" s="90">
        <f t="shared" si="99"/>
        <v>18</v>
      </c>
      <c r="AJ581" s="90"/>
      <c r="AK581" s="90">
        <f t="shared" si="100"/>
        <v>18</v>
      </c>
    </row>
    <row r="582" spans="1:37" x14ac:dyDescent="0.2">
      <c r="A582" s="87" t="s">
        <v>815</v>
      </c>
      <c r="B582" s="90" t="s">
        <v>217</v>
      </c>
      <c r="C582" s="94" t="s">
        <v>763</v>
      </c>
      <c r="D582" s="90" t="s">
        <v>2173</v>
      </c>
      <c r="E582" s="94" t="s">
        <v>641</v>
      </c>
      <c r="F582" s="90" t="s">
        <v>2283</v>
      </c>
      <c r="G582" s="90" t="s">
        <v>931</v>
      </c>
      <c r="H582" s="90" t="s">
        <v>2527</v>
      </c>
      <c r="I582" s="86" t="s">
        <v>1586</v>
      </c>
      <c r="J582" s="90" t="s">
        <v>1741</v>
      </c>
      <c r="K582" s="83" t="s">
        <v>2612</v>
      </c>
      <c r="L582" s="82"/>
      <c r="M582" s="90">
        <v>4</v>
      </c>
      <c r="N582" s="90"/>
      <c r="O582" s="90">
        <f t="shared" si="97"/>
        <v>4</v>
      </c>
      <c r="P582" s="90"/>
      <c r="Q582" s="90">
        <f t="shared" si="97"/>
        <v>4</v>
      </c>
      <c r="R582" s="90"/>
      <c r="S582" s="90">
        <f t="shared" si="98"/>
        <v>4</v>
      </c>
      <c r="T582" s="90"/>
      <c r="U582" s="90">
        <f t="shared" si="98"/>
        <v>4</v>
      </c>
      <c r="V582" s="90"/>
      <c r="W582" s="90">
        <f t="shared" si="98"/>
        <v>4</v>
      </c>
      <c r="X582" s="90"/>
      <c r="Y582" s="90">
        <f t="shared" si="98"/>
        <v>4</v>
      </c>
      <c r="Z582" s="90"/>
      <c r="AA582" s="90">
        <f t="shared" si="99"/>
        <v>4</v>
      </c>
      <c r="AB582" s="90"/>
      <c r="AC582" s="90">
        <f t="shared" si="99"/>
        <v>4</v>
      </c>
      <c r="AD582" s="90"/>
      <c r="AE582" s="90">
        <f t="shared" si="99"/>
        <v>4</v>
      </c>
      <c r="AF582" s="90"/>
      <c r="AG582" s="90">
        <f t="shared" si="99"/>
        <v>4</v>
      </c>
      <c r="AH582" s="90"/>
      <c r="AI582" s="90">
        <f t="shared" si="99"/>
        <v>4</v>
      </c>
      <c r="AJ582" s="90"/>
      <c r="AK582" s="90">
        <f t="shared" si="100"/>
        <v>4</v>
      </c>
    </row>
    <row r="583" spans="1:37" x14ac:dyDescent="0.2">
      <c r="A583" s="87" t="s">
        <v>815</v>
      </c>
      <c r="B583" s="90" t="s">
        <v>217</v>
      </c>
      <c r="C583" s="94" t="s">
        <v>763</v>
      </c>
      <c r="D583" s="90" t="s">
        <v>2173</v>
      </c>
      <c r="E583" s="94" t="s">
        <v>1288</v>
      </c>
      <c r="F583" s="90" t="s">
        <v>2222</v>
      </c>
      <c r="G583" s="90" t="s">
        <v>401</v>
      </c>
      <c r="H583" s="90" t="s">
        <v>2529</v>
      </c>
      <c r="I583" s="86" t="s">
        <v>1586</v>
      </c>
      <c r="J583" s="90" t="s">
        <v>1741</v>
      </c>
      <c r="K583" s="83" t="s">
        <v>2612</v>
      </c>
      <c r="L583" s="82"/>
      <c r="M583" s="90">
        <v>1</v>
      </c>
      <c r="N583" s="90"/>
      <c r="O583" s="90">
        <f t="shared" si="97"/>
        <v>1</v>
      </c>
      <c r="P583" s="90"/>
      <c r="Q583" s="90">
        <f t="shared" si="97"/>
        <v>1</v>
      </c>
      <c r="R583" s="90"/>
      <c r="S583" s="90">
        <f t="shared" si="98"/>
        <v>1</v>
      </c>
      <c r="T583" s="90"/>
      <c r="U583" s="90">
        <f t="shared" si="98"/>
        <v>1</v>
      </c>
      <c r="V583" s="90"/>
      <c r="W583" s="90">
        <f t="shared" si="98"/>
        <v>1</v>
      </c>
      <c r="X583" s="90"/>
      <c r="Y583" s="90">
        <f t="shared" si="98"/>
        <v>1</v>
      </c>
      <c r="Z583" s="90"/>
      <c r="AA583" s="90">
        <f t="shared" si="99"/>
        <v>1</v>
      </c>
      <c r="AB583" s="90"/>
      <c r="AC583" s="90">
        <f t="shared" si="99"/>
        <v>1</v>
      </c>
      <c r="AD583" s="90"/>
      <c r="AE583" s="90">
        <f t="shared" si="99"/>
        <v>1</v>
      </c>
      <c r="AF583" s="90"/>
      <c r="AG583" s="90">
        <f t="shared" si="99"/>
        <v>1</v>
      </c>
      <c r="AH583" s="90"/>
      <c r="AI583" s="90">
        <f t="shared" si="99"/>
        <v>1</v>
      </c>
      <c r="AJ583" s="90"/>
      <c r="AK583" s="90">
        <f t="shared" si="100"/>
        <v>1</v>
      </c>
    </row>
    <row r="584" spans="1:37" x14ac:dyDescent="0.2">
      <c r="A584" s="87" t="s">
        <v>815</v>
      </c>
      <c r="B584" s="90" t="s">
        <v>217</v>
      </c>
      <c r="C584" s="94" t="s">
        <v>763</v>
      </c>
      <c r="D584" s="90" t="s">
        <v>2173</v>
      </c>
      <c r="E584" s="94" t="s">
        <v>3</v>
      </c>
      <c r="F584" s="90" t="s">
        <v>1012</v>
      </c>
      <c r="G584" s="90" t="s">
        <v>1773</v>
      </c>
      <c r="H584" s="90" t="s">
        <v>2530</v>
      </c>
      <c r="I584" s="86" t="s">
        <v>1586</v>
      </c>
      <c r="J584" s="90" t="s">
        <v>1741</v>
      </c>
      <c r="K584" s="83" t="s">
        <v>2612</v>
      </c>
      <c r="L584" s="82"/>
      <c r="M584" s="90">
        <v>3</v>
      </c>
      <c r="N584" s="90"/>
      <c r="O584" s="90">
        <f t="shared" si="97"/>
        <v>3</v>
      </c>
      <c r="P584" s="90"/>
      <c r="Q584" s="90">
        <f t="shared" si="97"/>
        <v>3</v>
      </c>
      <c r="R584" s="90"/>
      <c r="S584" s="90">
        <f t="shared" si="98"/>
        <v>3</v>
      </c>
      <c r="T584" s="90"/>
      <c r="U584" s="90">
        <f t="shared" si="98"/>
        <v>3</v>
      </c>
      <c r="V584" s="90"/>
      <c r="W584" s="90">
        <f t="shared" si="98"/>
        <v>3</v>
      </c>
      <c r="X584" s="90"/>
      <c r="Y584" s="90">
        <f t="shared" ref="Y584:AK591" si="101">SUM(W584:X584)</f>
        <v>3</v>
      </c>
      <c r="Z584" s="90"/>
      <c r="AA584" s="90">
        <f t="shared" si="101"/>
        <v>3</v>
      </c>
      <c r="AB584" s="90"/>
      <c r="AC584" s="90">
        <f t="shared" si="101"/>
        <v>3</v>
      </c>
      <c r="AD584" s="90"/>
      <c r="AE584" s="90">
        <f t="shared" si="101"/>
        <v>3</v>
      </c>
      <c r="AF584" s="90"/>
      <c r="AG584" s="90">
        <f t="shared" si="101"/>
        <v>3</v>
      </c>
      <c r="AH584" s="90"/>
      <c r="AI584" s="90">
        <f t="shared" si="101"/>
        <v>3</v>
      </c>
      <c r="AJ584" s="90"/>
      <c r="AK584" s="90">
        <f t="shared" si="101"/>
        <v>3</v>
      </c>
    </row>
    <row r="585" spans="1:37" x14ac:dyDescent="0.2">
      <c r="A585" s="87" t="s">
        <v>815</v>
      </c>
      <c r="B585" s="90" t="s">
        <v>217</v>
      </c>
      <c r="C585" s="94" t="s">
        <v>765</v>
      </c>
      <c r="D585" s="90" t="s">
        <v>1632</v>
      </c>
      <c r="E585" s="94" t="s">
        <v>3</v>
      </c>
      <c r="F585" s="90" t="s">
        <v>1012</v>
      </c>
      <c r="G585" s="90" t="s">
        <v>806</v>
      </c>
      <c r="H585" s="90" t="s">
        <v>640</v>
      </c>
      <c r="I585" s="86" t="s">
        <v>1586</v>
      </c>
      <c r="J585" s="90" t="s">
        <v>1741</v>
      </c>
      <c r="K585" s="83" t="s">
        <v>2612</v>
      </c>
      <c r="L585" s="82"/>
      <c r="M585" s="90">
        <v>7</v>
      </c>
      <c r="N585" s="90"/>
      <c r="O585" s="90">
        <f t="shared" ref="O585:Q615" si="102">SUM(M585:N585)</f>
        <v>7</v>
      </c>
      <c r="P585" s="90"/>
      <c r="Q585" s="90">
        <f t="shared" si="102"/>
        <v>7</v>
      </c>
      <c r="R585" s="90"/>
      <c r="S585" s="90">
        <f t="shared" ref="S585:AI615" si="103">SUM(Q585:R585)</f>
        <v>7</v>
      </c>
      <c r="T585" s="90"/>
      <c r="U585" s="90">
        <f t="shared" si="103"/>
        <v>7</v>
      </c>
      <c r="V585" s="90"/>
      <c r="W585" s="90">
        <f t="shared" si="103"/>
        <v>7</v>
      </c>
      <c r="X585" s="90"/>
      <c r="Y585" s="90">
        <f t="shared" si="103"/>
        <v>7</v>
      </c>
      <c r="Z585" s="90"/>
      <c r="AA585" s="90">
        <f t="shared" si="103"/>
        <v>7</v>
      </c>
      <c r="AB585" s="90"/>
      <c r="AC585" s="90">
        <f t="shared" si="103"/>
        <v>7</v>
      </c>
      <c r="AD585" s="90"/>
      <c r="AE585" s="90">
        <f t="shared" si="103"/>
        <v>7</v>
      </c>
      <c r="AF585" s="90"/>
      <c r="AG585" s="90">
        <f t="shared" si="103"/>
        <v>7</v>
      </c>
      <c r="AH585" s="90"/>
      <c r="AI585" s="90">
        <f t="shared" si="103"/>
        <v>7</v>
      </c>
      <c r="AJ585" s="90"/>
      <c r="AK585" s="90">
        <f t="shared" si="101"/>
        <v>7</v>
      </c>
    </row>
    <row r="586" spans="1:37" x14ac:dyDescent="0.2">
      <c r="A586" s="87" t="s">
        <v>815</v>
      </c>
      <c r="B586" s="90" t="s">
        <v>217</v>
      </c>
      <c r="C586" s="94" t="s">
        <v>768</v>
      </c>
      <c r="D586" s="90" t="s">
        <v>2175</v>
      </c>
      <c r="E586" s="94" t="s">
        <v>3</v>
      </c>
      <c r="F586" s="90" t="s">
        <v>1012</v>
      </c>
      <c r="G586" s="90" t="s">
        <v>2962</v>
      </c>
      <c r="H586" s="90" t="s">
        <v>2531</v>
      </c>
      <c r="I586" s="86" t="s">
        <v>1586</v>
      </c>
      <c r="J586" s="90" t="s">
        <v>1741</v>
      </c>
      <c r="K586" s="83" t="s">
        <v>2612</v>
      </c>
      <c r="L586" s="82"/>
      <c r="M586" s="90">
        <v>7</v>
      </c>
      <c r="N586" s="90"/>
      <c r="O586" s="90">
        <f t="shared" si="102"/>
        <v>7</v>
      </c>
      <c r="P586" s="90"/>
      <c r="Q586" s="90">
        <f t="shared" si="102"/>
        <v>7</v>
      </c>
      <c r="R586" s="90"/>
      <c r="S586" s="90">
        <f t="shared" si="103"/>
        <v>7</v>
      </c>
      <c r="T586" s="90"/>
      <c r="U586" s="90">
        <f t="shared" si="103"/>
        <v>7</v>
      </c>
      <c r="V586" s="90"/>
      <c r="W586" s="90">
        <f t="shared" si="103"/>
        <v>7</v>
      </c>
      <c r="X586" s="90"/>
      <c r="Y586" s="90">
        <f t="shared" si="103"/>
        <v>7</v>
      </c>
      <c r="Z586" s="90"/>
      <c r="AA586" s="90">
        <f t="shared" si="103"/>
        <v>7</v>
      </c>
      <c r="AB586" s="90"/>
      <c r="AC586" s="90">
        <f t="shared" si="103"/>
        <v>7</v>
      </c>
      <c r="AD586" s="90"/>
      <c r="AE586" s="90">
        <f t="shared" si="103"/>
        <v>7</v>
      </c>
      <c r="AF586" s="90"/>
      <c r="AG586" s="90">
        <f t="shared" si="103"/>
        <v>7</v>
      </c>
      <c r="AH586" s="90"/>
      <c r="AI586" s="90">
        <f t="shared" si="103"/>
        <v>7</v>
      </c>
      <c r="AJ586" s="90"/>
      <c r="AK586" s="90">
        <f t="shared" si="101"/>
        <v>7</v>
      </c>
    </row>
    <row r="587" spans="1:37" x14ac:dyDescent="0.2">
      <c r="A587" s="87" t="s">
        <v>815</v>
      </c>
      <c r="B587" s="90" t="s">
        <v>217</v>
      </c>
      <c r="C587" s="94" t="s">
        <v>598</v>
      </c>
      <c r="D587" s="90" t="s">
        <v>2176</v>
      </c>
      <c r="E587" s="94" t="s">
        <v>1291</v>
      </c>
      <c r="F587" s="90" t="s">
        <v>785</v>
      </c>
      <c r="G587" s="90" t="s">
        <v>2963</v>
      </c>
      <c r="H587" s="90" t="s">
        <v>2532</v>
      </c>
      <c r="I587" s="86" t="s">
        <v>1586</v>
      </c>
      <c r="J587" s="90" t="s">
        <v>1741</v>
      </c>
      <c r="K587" s="83" t="s">
        <v>2612</v>
      </c>
      <c r="L587" s="82"/>
      <c r="M587" s="90">
        <v>1</v>
      </c>
      <c r="N587" s="90"/>
      <c r="O587" s="90">
        <f t="shared" si="102"/>
        <v>1</v>
      </c>
      <c r="P587" s="90"/>
      <c r="Q587" s="90">
        <f t="shared" si="102"/>
        <v>1</v>
      </c>
      <c r="R587" s="90"/>
      <c r="S587" s="90">
        <f t="shared" si="103"/>
        <v>1</v>
      </c>
      <c r="T587" s="90"/>
      <c r="U587" s="90">
        <f t="shared" si="103"/>
        <v>1</v>
      </c>
      <c r="V587" s="90"/>
      <c r="W587" s="90">
        <f t="shared" si="103"/>
        <v>1</v>
      </c>
      <c r="X587" s="90"/>
      <c r="Y587" s="90">
        <f t="shared" si="103"/>
        <v>1</v>
      </c>
      <c r="Z587" s="90"/>
      <c r="AA587" s="90">
        <f t="shared" si="103"/>
        <v>1</v>
      </c>
      <c r="AB587" s="90"/>
      <c r="AC587" s="90">
        <f t="shared" si="103"/>
        <v>1</v>
      </c>
      <c r="AD587" s="90"/>
      <c r="AE587" s="90">
        <f t="shared" si="103"/>
        <v>1</v>
      </c>
      <c r="AF587" s="90"/>
      <c r="AG587" s="90">
        <f t="shared" si="103"/>
        <v>1</v>
      </c>
      <c r="AH587" s="90"/>
      <c r="AI587" s="90">
        <f t="shared" si="103"/>
        <v>1</v>
      </c>
      <c r="AJ587" s="90"/>
      <c r="AK587" s="90">
        <f t="shared" si="101"/>
        <v>1</v>
      </c>
    </row>
    <row r="588" spans="1:37" x14ac:dyDescent="0.2">
      <c r="A588" s="87" t="s">
        <v>815</v>
      </c>
      <c r="B588" s="90" t="s">
        <v>217</v>
      </c>
      <c r="C588" s="94" t="s">
        <v>156</v>
      </c>
      <c r="D588" s="90" t="s">
        <v>1298</v>
      </c>
      <c r="E588" s="94" t="s">
        <v>3</v>
      </c>
      <c r="F588" s="90" t="s">
        <v>1012</v>
      </c>
      <c r="G588" s="90" t="s">
        <v>2964</v>
      </c>
      <c r="H588" s="90" t="s">
        <v>2100</v>
      </c>
      <c r="I588" s="86" t="s">
        <v>1586</v>
      </c>
      <c r="J588" s="90" t="s">
        <v>1741</v>
      </c>
      <c r="K588" s="83" t="s">
        <v>2612</v>
      </c>
      <c r="L588" s="82"/>
      <c r="M588" s="90">
        <v>1</v>
      </c>
      <c r="N588" s="90"/>
      <c r="O588" s="90">
        <f t="shared" si="102"/>
        <v>1</v>
      </c>
      <c r="P588" s="90"/>
      <c r="Q588" s="90">
        <f t="shared" si="102"/>
        <v>1</v>
      </c>
      <c r="R588" s="90"/>
      <c r="S588" s="90">
        <f t="shared" si="103"/>
        <v>1</v>
      </c>
      <c r="T588" s="90"/>
      <c r="U588" s="90">
        <f t="shared" si="103"/>
        <v>1</v>
      </c>
      <c r="V588" s="90"/>
      <c r="W588" s="90">
        <f t="shared" si="103"/>
        <v>1</v>
      </c>
      <c r="X588" s="90"/>
      <c r="Y588" s="90">
        <f t="shared" si="103"/>
        <v>1</v>
      </c>
      <c r="Z588" s="90"/>
      <c r="AA588" s="90">
        <f t="shared" si="103"/>
        <v>1</v>
      </c>
      <c r="AB588" s="90"/>
      <c r="AC588" s="90">
        <f t="shared" si="103"/>
        <v>1</v>
      </c>
      <c r="AD588" s="90"/>
      <c r="AE588" s="90">
        <f t="shared" si="103"/>
        <v>1</v>
      </c>
      <c r="AF588" s="90"/>
      <c r="AG588" s="90">
        <f t="shared" si="103"/>
        <v>1</v>
      </c>
      <c r="AH588" s="90"/>
      <c r="AI588" s="90">
        <f t="shared" si="103"/>
        <v>1</v>
      </c>
      <c r="AJ588" s="90"/>
      <c r="AK588" s="90">
        <f t="shared" si="101"/>
        <v>1</v>
      </c>
    </row>
    <row r="589" spans="1:37" x14ac:dyDescent="0.2">
      <c r="A589" s="87" t="s">
        <v>815</v>
      </c>
      <c r="B589" s="90" t="s">
        <v>217</v>
      </c>
      <c r="C589" s="94" t="s">
        <v>171</v>
      </c>
      <c r="D589" s="90" t="s">
        <v>2177</v>
      </c>
      <c r="E589" s="94" t="s">
        <v>3</v>
      </c>
      <c r="F589" s="90" t="s">
        <v>1012</v>
      </c>
      <c r="G589" s="90" t="s">
        <v>2046</v>
      </c>
      <c r="H589" s="90" t="s">
        <v>2533</v>
      </c>
      <c r="I589" s="86" t="s">
        <v>1586</v>
      </c>
      <c r="J589" s="90" t="s">
        <v>1741</v>
      </c>
      <c r="K589" s="83" t="s">
        <v>2612</v>
      </c>
      <c r="L589" s="82"/>
      <c r="M589" s="90">
        <v>0</v>
      </c>
      <c r="N589" s="90"/>
      <c r="O589" s="90">
        <f t="shared" si="102"/>
        <v>0</v>
      </c>
      <c r="P589" s="90"/>
      <c r="Q589" s="90">
        <f t="shared" si="102"/>
        <v>0</v>
      </c>
      <c r="R589" s="90"/>
      <c r="S589" s="90">
        <f t="shared" si="103"/>
        <v>0</v>
      </c>
      <c r="T589" s="90"/>
      <c r="U589" s="90">
        <f t="shared" si="103"/>
        <v>0</v>
      </c>
      <c r="V589" s="90"/>
      <c r="W589" s="90">
        <f t="shared" si="103"/>
        <v>0</v>
      </c>
      <c r="X589" s="90"/>
      <c r="Y589" s="90">
        <f t="shared" si="103"/>
        <v>0</v>
      </c>
      <c r="Z589" s="90"/>
      <c r="AA589" s="90">
        <f t="shared" si="103"/>
        <v>0</v>
      </c>
      <c r="AB589" s="90"/>
      <c r="AC589" s="90">
        <f t="shared" si="103"/>
        <v>0</v>
      </c>
      <c r="AD589" s="90"/>
      <c r="AE589" s="90">
        <f t="shared" si="103"/>
        <v>0</v>
      </c>
      <c r="AF589" s="90"/>
      <c r="AG589" s="90">
        <f t="shared" si="103"/>
        <v>0</v>
      </c>
      <c r="AH589" s="90"/>
      <c r="AI589" s="90">
        <f t="shared" si="103"/>
        <v>0</v>
      </c>
      <c r="AJ589" s="90"/>
      <c r="AK589" s="90">
        <f t="shared" si="101"/>
        <v>0</v>
      </c>
    </row>
    <row r="590" spans="1:37" x14ac:dyDescent="0.2">
      <c r="A590" s="87" t="s">
        <v>815</v>
      </c>
      <c r="B590" s="90" t="s">
        <v>217</v>
      </c>
      <c r="C590" s="94" t="s">
        <v>445</v>
      </c>
      <c r="D590" s="90" t="s">
        <v>2179</v>
      </c>
      <c r="E590" s="94" t="s">
        <v>3</v>
      </c>
      <c r="F590" s="90" t="s">
        <v>1012</v>
      </c>
      <c r="G590" s="90" t="s">
        <v>2965</v>
      </c>
      <c r="H590" s="90" t="s">
        <v>2534</v>
      </c>
      <c r="I590" s="86" t="s">
        <v>1586</v>
      </c>
      <c r="J590" s="90" t="s">
        <v>1741</v>
      </c>
      <c r="K590" s="83" t="s">
        <v>2612</v>
      </c>
      <c r="L590" s="82"/>
      <c r="M590" s="90">
        <v>0</v>
      </c>
      <c r="N590" s="90"/>
      <c r="O590" s="90">
        <f t="shared" si="102"/>
        <v>0</v>
      </c>
      <c r="P590" s="90"/>
      <c r="Q590" s="90">
        <f t="shared" si="102"/>
        <v>0</v>
      </c>
      <c r="R590" s="90"/>
      <c r="S590" s="90">
        <f t="shared" si="103"/>
        <v>0</v>
      </c>
      <c r="T590" s="90"/>
      <c r="U590" s="90">
        <f t="shared" si="103"/>
        <v>0</v>
      </c>
      <c r="V590" s="90"/>
      <c r="W590" s="90">
        <f t="shared" si="103"/>
        <v>0</v>
      </c>
      <c r="X590" s="90"/>
      <c r="Y590" s="90">
        <f t="shared" si="103"/>
        <v>0</v>
      </c>
      <c r="Z590" s="90"/>
      <c r="AA590" s="90">
        <f t="shared" si="103"/>
        <v>0</v>
      </c>
      <c r="AB590" s="90"/>
      <c r="AC590" s="90">
        <f t="shared" si="103"/>
        <v>0</v>
      </c>
      <c r="AD590" s="90"/>
      <c r="AE590" s="90">
        <f t="shared" si="103"/>
        <v>0</v>
      </c>
      <c r="AF590" s="90"/>
      <c r="AG590" s="90">
        <f t="shared" si="103"/>
        <v>0</v>
      </c>
      <c r="AH590" s="90"/>
      <c r="AI590" s="90">
        <f t="shared" si="103"/>
        <v>0</v>
      </c>
      <c r="AJ590" s="90"/>
      <c r="AK590" s="90">
        <f t="shared" si="101"/>
        <v>0</v>
      </c>
    </row>
    <row r="591" spans="1:37" x14ac:dyDescent="0.2">
      <c r="A591" s="87" t="s">
        <v>815</v>
      </c>
      <c r="B591" s="90" t="s">
        <v>217</v>
      </c>
      <c r="C591" s="94" t="s">
        <v>1248</v>
      </c>
      <c r="D591" s="90" t="s">
        <v>909</v>
      </c>
      <c r="E591" s="94" t="s">
        <v>1291</v>
      </c>
      <c r="F591" s="90" t="s">
        <v>785</v>
      </c>
      <c r="G591" s="90" t="s">
        <v>2916</v>
      </c>
      <c r="H591" s="90" t="s">
        <v>717</v>
      </c>
      <c r="I591" s="86" t="s">
        <v>1586</v>
      </c>
      <c r="J591" s="90" t="s">
        <v>1741</v>
      </c>
      <c r="K591" s="83" t="s">
        <v>2612</v>
      </c>
      <c r="L591" s="82"/>
      <c r="M591" s="90">
        <v>1</v>
      </c>
      <c r="N591" s="90"/>
      <c r="O591" s="90">
        <f t="shared" si="102"/>
        <v>1</v>
      </c>
      <c r="P591" s="90"/>
      <c r="Q591" s="90">
        <f t="shared" si="102"/>
        <v>1</v>
      </c>
      <c r="R591" s="90"/>
      <c r="S591" s="90">
        <f t="shared" si="103"/>
        <v>1</v>
      </c>
      <c r="T591" s="90"/>
      <c r="U591" s="90">
        <f t="shared" si="103"/>
        <v>1</v>
      </c>
      <c r="V591" s="90"/>
      <c r="W591" s="90">
        <f t="shared" si="103"/>
        <v>1</v>
      </c>
      <c r="X591" s="90"/>
      <c r="Y591" s="90">
        <f t="shared" si="103"/>
        <v>1</v>
      </c>
      <c r="Z591" s="90"/>
      <c r="AA591" s="90">
        <f t="shared" si="103"/>
        <v>1</v>
      </c>
      <c r="AB591" s="90"/>
      <c r="AC591" s="90">
        <f t="shared" si="103"/>
        <v>1</v>
      </c>
      <c r="AD591" s="90"/>
      <c r="AE591" s="90">
        <f t="shared" si="103"/>
        <v>1</v>
      </c>
      <c r="AF591" s="90"/>
      <c r="AG591" s="90">
        <f t="shared" si="103"/>
        <v>1</v>
      </c>
      <c r="AH591" s="90"/>
      <c r="AI591" s="90">
        <f t="shared" si="103"/>
        <v>1</v>
      </c>
      <c r="AJ591" s="90"/>
      <c r="AK591" s="90">
        <f t="shared" si="101"/>
        <v>1</v>
      </c>
    </row>
    <row r="592" spans="1:37" x14ac:dyDescent="0.2">
      <c r="A592" s="87" t="s">
        <v>815</v>
      </c>
      <c r="B592" s="90" t="s">
        <v>217</v>
      </c>
      <c r="C592" s="94" t="s">
        <v>771</v>
      </c>
      <c r="D592" s="90" t="s">
        <v>2180</v>
      </c>
      <c r="E592" s="94" t="s">
        <v>1291</v>
      </c>
      <c r="F592" s="90" t="s">
        <v>785</v>
      </c>
      <c r="G592" s="90" t="s">
        <v>2621</v>
      </c>
      <c r="H592" s="90" t="s">
        <v>568</v>
      </c>
      <c r="I592" s="86" t="s">
        <v>1586</v>
      </c>
      <c r="J592" s="90" t="s">
        <v>1741</v>
      </c>
      <c r="K592" s="83" t="s">
        <v>2612</v>
      </c>
      <c r="L592" s="82"/>
      <c r="M592" s="90">
        <v>12</v>
      </c>
      <c r="N592" s="90"/>
      <c r="O592" s="90">
        <f t="shared" si="102"/>
        <v>12</v>
      </c>
      <c r="P592" s="90"/>
      <c r="Q592" s="90">
        <f t="shared" si="102"/>
        <v>12</v>
      </c>
      <c r="R592" s="90"/>
      <c r="S592" s="90">
        <f t="shared" si="103"/>
        <v>12</v>
      </c>
      <c r="T592" s="90"/>
      <c r="U592" s="90">
        <f t="shared" si="103"/>
        <v>12</v>
      </c>
      <c r="V592" s="90"/>
      <c r="W592" s="90">
        <f t="shared" si="103"/>
        <v>12</v>
      </c>
      <c r="X592" s="90"/>
      <c r="Y592" s="90">
        <f t="shared" si="103"/>
        <v>12</v>
      </c>
      <c r="Z592" s="90"/>
      <c r="AA592" s="90">
        <f t="shared" si="103"/>
        <v>12</v>
      </c>
      <c r="AB592" s="90"/>
      <c r="AC592" s="90">
        <f t="shared" si="103"/>
        <v>12</v>
      </c>
      <c r="AD592" s="90"/>
      <c r="AE592" s="90">
        <f t="shared" si="103"/>
        <v>12</v>
      </c>
      <c r="AF592" s="90"/>
      <c r="AG592" s="90">
        <f t="shared" si="103"/>
        <v>12</v>
      </c>
      <c r="AH592" s="90"/>
      <c r="AI592" s="90">
        <f t="shared" ref="AI592:AK615" si="104">SUM(AG592:AH592)</f>
        <v>12</v>
      </c>
      <c r="AJ592" s="90"/>
      <c r="AK592" s="90">
        <f t="shared" si="104"/>
        <v>12</v>
      </c>
    </row>
    <row r="593" spans="1:37" x14ac:dyDescent="0.2">
      <c r="A593" s="87" t="s">
        <v>815</v>
      </c>
      <c r="B593" s="90" t="s">
        <v>217</v>
      </c>
      <c r="C593" s="94" t="s">
        <v>772</v>
      </c>
      <c r="D593" s="90" t="s">
        <v>2181</v>
      </c>
      <c r="E593" s="94" t="s">
        <v>1291</v>
      </c>
      <c r="F593" s="90" t="s">
        <v>785</v>
      </c>
      <c r="G593" s="90" t="s">
        <v>683</v>
      </c>
      <c r="H593" s="90" t="s">
        <v>2050</v>
      </c>
      <c r="I593" s="86" t="s">
        <v>1586</v>
      </c>
      <c r="J593" s="90" t="s">
        <v>1741</v>
      </c>
      <c r="K593" s="83" t="s">
        <v>2612</v>
      </c>
      <c r="L593" s="82"/>
      <c r="M593" s="90">
        <v>3</v>
      </c>
      <c r="N593" s="90"/>
      <c r="O593" s="90">
        <f t="shared" si="102"/>
        <v>3</v>
      </c>
      <c r="P593" s="90"/>
      <c r="Q593" s="90">
        <f t="shared" si="102"/>
        <v>3</v>
      </c>
      <c r="R593" s="90"/>
      <c r="S593" s="90">
        <f t="shared" si="103"/>
        <v>3</v>
      </c>
      <c r="T593" s="90"/>
      <c r="U593" s="90">
        <f t="shared" si="103"/>
        <v>3</v>
      </c>
      <c r="V593" s="90"/>
      <c r="W593" s="90">
        <f t="shared" si="103"/>
        <v>3</v>
      </c>
      <c r="X593" s="90"/>
      <c r="Y593" s="90">
        <f t="shared" si="103"/>
        <v>3</v>
      </c>
      <c r="Z593" s="90"/>
      <c r="AA593" s="90">
        <f t="shared" si="103"/>
        <v>3</v>
      </c>
      <c r="AB593" s="90"/>
      <c r="AC593" s="90">
        <f t="shared" si="103"/>
        <v>3</v>
      </c>
      <c r="AD593" s="90"/>
      <c r="AE593" s="90">
        <f t="shared" si="103"/>
        <v>3</v>
      </c>
      <c r="AF593" s="90"/>
      <c r="AG593" s="90">
        <f t="shared" si="103"/>
        <v>3</v>
      </c>
      <c r="AH593" s="90"/>
      <c r="AI593" s="90">
        <f t="shared" si="104"/>
        <v>3</v>
      </c>
      <c r="AJ593" s="90"/>
      <c r="AK593" s="90">
        <f t="shared" si="104"/>
        <v>3</v>
      </c>
    </row>
    <row r="594" spans="1:37" x14ac:dyDescent="0.2">
      <c r="A594" s="87" t="s">
        <v>815</v>
      </c>
      <c r="B594" s="90" t="s">
        <v>217</v>
      </c>
      <c r="C594" s="94" t="s">
        <v>205</v>
      </c>
      <c r="D594" s="90" t="s">
        <v>2181</v>
      </c>
      <c r="E594" s="94" t="s">
        <v>1443</v>
      </c>
      <c r="F594" s="90" t="s">
        <v>2096</v>
      </c>
      <c r="G594" s="90" t="s">
        <v>2966</v>
      </c>
      <c r="H594" s="90" t="s">
        <v>2535</v>
      </c>
      <c r="I594" s="86" t="s">
        <v>1586</v>
      </c>
      <c r="J594" s="90" t="s">
        <v>1741</v>
      </c>
      <c r="K594" s="83" t="s">
        <v>2612</v>
      </c>
      <c r="L594" s="82"/>
      <c r="M594" s="90">
        <v>1</v>
      </c>
      <c r="N594" s="90"/>
      <c r="O594" s="90">
        <f t="shared" si="102"/>
        <v>1</v>
      </c>
      <c r="P594" s="90"/>
      <c r="Q594" s="90">
        <f t="shared" si="102"/>
        <v>1</v>
      </c>
      <c r="R594" s="90"/>
      <c r="S594" s="90">
        <f t="shared" si="103"/>
        <v>1</v>
      </c>
      <c r="T594" s="90"/>
      <c r="U594" s="90">
        <f t="shared" si="103"/>
        <v>1</v>
      </c>
      <c r="V594" s="90"/>
      <c r="W594" s="90">
        <f t="shared" si="103"/>
        <v>1</v>
      </c>
      <c r="X594" s="90"/>
      <c r="Y594" s="90">
        <f t="shared" si="103"/>
        <v>1</v>
      </c>
      <c r="Z594" s="90"/>
      <c r="AA594" s="90">
        <f t="shared" si="103"/>
        <v>1</v>
      </c>
      <c r="AB594" s="90"/>
      <c r="AC594" s="90">
        <f t="shared" si="103"/>
        <v>1</v>
      </c>
      <c r="AD594" s="90"/>
      <c r="AE594" s="90">
        <f t="shared" si="103"/>
        <v>1</v>
      </c>
      <c r="AF594" s="90"/>
      <c r="AG594" s="90">
        <f t="shared" si="103"/>
        <v>1</v>
      </c>
      <c r="AH594" s="90"/>
      <c r="AI594" s="90">
        <f t="shared" si="104"/>
        <v>1</v>
      </c>
      <c r="AJ594" s="90"/>
      <c r="AK594" s="90">
        <f t="shared" si="104"/>
        <v>1</v>
      </c>
    </row>
    <row r="595" spans="1:37" x14ac:dyDescent="0.2">
      <c r="A595" s="87" t="s">
        <v>815</v>
      </c>
      <c r="B595" s="90" t="s">
        <v>217</v>
      </c>
      <c r="C595" s="94" t="s">
        <v>777</v>
      </c>
      <c r="D595" s="90" t="s">
        <v>1923</v>
      </c>
      <c r="E595" s="94" t="s">
        <v>694</v>
      </c>
      <c r="F595" s="90" t="s">
        <v>1402</v>
      </c>
      <c r="G595" s="90" t="s">
        <v>2967</v>
      </c>
      <c r="H595" s="90" t="s">
        <v>2536</v>
      </c>
      <c r="I595" s="86" t="s">
        <v>1586</v>
      </c>
      <c r="J595" s="90" t="s">
        <v>1741</v>
      </c>
      <c r="K595" s="83" t="s">
        <v>2612</v>
      </c>
      <c r="L595" s="82"/>
      <c r="M595" s="90">
        <v>2</v>
      </c>
      <c r="N595" s="90"/>
      <c r="O595" s="90">
        <f t="shared" si="102"/>
        <v>2</v>
      </c>
      <c r="P595" s="90"/>
      <c r="Q595" s="90">
        <f t="shared" si="102"/>
        <v>2</v>
      </c>
      <c r="R595" s="90"/>
      <c r="S595" s="90">
        <f t="shared" si="103"/>
        <v>2</v>
      </c>
      <c r="T595" s="90"/>
      <c r="U595" s="90">
        <f t="shared" si="103"/>
        <v>2</v>
      </c>
      <c r="V595" s="90"/>
      <c r="W595" s="90">
        <f t="shared" si="103"/>
        <v>2</v>
      </c>
      <c r="X595" s="90"/>
      <c r="Y595" s="90">
        <f t="shared" si="103"/>
        <v>2</v>
      </c>
      <c r="Z595" s="90"/>
      <c r="AA595" s="90">
        <f t="shared" si="103"/>
        <v>2</v>
      </c>
      <c r="AB595" s="90"/>
      <c r="AC595" s="90">
        <f t="shared" si="103"/>
        <v>2</v>
      </c>
      <c r="AD595" s="90"/>
      <c r="AE595" s="90">
        <f t="shared" si="103"/>
        <v>2</v>
      </c>
      <c r="AF595" s="90"/>
      <c r="AG595" s="90">
        <f t="shared" si="103"/>
        <v>2</v>
      </c>
      <c r="AH595" s="90"/>
      <c r="AI595" s="90">
        <f t="shared" si="104"/>
        <v>2</v>
      </c>
      <c r="AJ595" s="90"/>
      <c r="AK595" s="90">
        <f t="shared" si="104"/>
        <v>2</v>
      </c>
    </row>
    <row r="596" spans="1:37" x14ac:dyDescent="0.2">
      <c r="A596" s="87" t="s">
        <v>815</v>
      </c>
      <c r="B596" s="90" t="s">
        <v>217</v>
      </c>
      <c r="C596" s="94" t="s">
        <v>779</v>
      </c>
      <c r="D596" s="90" t="s">
        <v>591</v>
      </c>
      <c r="E596" s="94" t="s">
        <v>694</v>
      </c>
      <c r="F596" s="90" t="s">
        <v>1402</v>
      </c>
      <c r="G596" s="90" t="s">
        <v>2968</v>
      </c>
      <c r="H596" s="90" t="s">
        <v>727</v>
      </c>
      <c r="I596" s="86" t="s">
        <v>1586</v>
      </c>
      <c r="J596" s="90" t="s">
        <v>1741</v>
      </c>
      <c r="K596" s="83" t="s">
        <v>2612</v>
      </c>
      <c r="L596" s="82"/>
      <c r="M596" s="90">
        <v>2</v>
      </c>
      <c r="N596" s="90"/>
      <c r="O596" s="90">
        <f t="shared" si="102"/>
        <v>2</v>
      </c>
      <c r="P596" s="90"/>
      <c r="Q596" s="90">
        <f t="shared" si="102"/>
        <v>2</v>
      </c>
      <c r="R596" s="90"/>
      <c r="S596" s="90">
        <f t="shared" si="103"/>
        <v>2</v>
      </c>
      <c r="T596" s="90"/>
      <c r="U596" s="90">
        <f t="shared" si="103"/>
        <v>2</v>
      </c>
      <c r="V596" s="90"/>
      <c r="W596" s="90">
        <f t="shared" si="103"/>
        <v>2</v>
      </c>
      <c r="X596" s="90"/>
      <c r="Y596" s="90">
        <f t="shared" si="103"/>
        <v>2</v>
      </c>
      <c r="Z596" s="90"/>
      <c r="AA596" s="90">
        <f t="shared" si="103"/>
        <v>2</v>
      </c>
      <c r="AB596" s="90"/>
      <c r="AC596" s="90">
        <f t="shared" si="103"/>
        <v>2</v>
      </c>
      <c r="AD596" s="90"/>
      <c r="AE596" s="90">
        <f t="shared" si="103"/>
        <v>2</v>
      </c>
      <c r="AF596" s="90"/>
      <c r="AG596" s="90">
        <f t="shared" si="103"/>
        <v>2</v>
      </c>
      <c r="AH596" s="90"/>
      <c r="AI596" s="90">
        <f t="shared" si="104"/>
        <v>2</v>
      </c>
      <c r="AJ596" s="90"/>
      <c r="AK596" s="90">
        <f t="shared" si="104"/>
        <v>2</v>
      </c>
    </row>
    <row r="597" spans="1:37" x14ac:dyDescent="0.2">
      <c r="A597" s="87" t="s">
        <v>815</v>
      </c>
      <c r="B597" s="90" t="s">
        <v>217</v>
      </c>
      <c r="C597" s="94" t="s">
        <v>784</v>
      </c>
      <c r="D597" s="90" t="s">
        <v>770</v>
      </c>
      <c r="E597" s="94" t="s">
        <v>3</v>
      </c>
      <c r="F597" s="90" t="s">
        <v>1012</v>
      </c>
      <c r="G597" s="90" t="s">
        <v>1313</v>
      </c>
      <c r="H597" s="90" t="s">
        <v>2537</v>
      </c>
      <c r="I597" s="86" t="s">
        <v>1586</v>
      </c>
      <c r="J597" s="90" t="s">
        <v>1741</v>
      </c>
      <c r="K597" s="83" t="s">
        <v>2612</v>
      </c>
      <c r="L597" s="82"/>
      <c r="M597" s="90">
        <v>3</v>
      </c>
      <c r="N597" s="90"/>
      <c r="O597" s="90">
        <f t="shared" si="102"/>
        <v>3</v>
      </c>
      <c r="P597" s="90"/>
      <c r="Q597" s="90">
        <f t="shared" si="102"/>
        <v>3</v>
      </c>
      <c r="R597" s="90"/>
      <c r="S597" s="90">
        <f t="shared" si="103"/>
        <v>3</v>
      </c>
      <c r="T597" s="90"/>
      <c r="U597" s="90">
        <f t="shared" si="103"/>
        <v>3</v>
      </c>
      <c r="V597" s="90"/>
      <c r="W597" s="90">
        <f t="shared" si="103"/>
        <v>3</v>
      </c>
      <c r="X597" s="90"/>
      <c r="Y597" s="90">
        <f t="shared" si="103"/>
        <v>3</v>
      </c>
      <c r="Z597" s="90"/>
      <c r="AA597" s="90">
        <f t="shared" si="103"/>
        <v>3</v>
      </c>
      <c r="AB597" s="90"/>
      <c r="AC597" s="90">
        <f t="shared" si="103"/>
        <v>3</v>
      </c>
      <c r="AD597" s="90"/>
      <c r="AE597" s="90">
        <f t="shared" si="103"/>
        <v>3</v>
      </c>
      <c r="AF597" s="90"/>
      <c r="AG597" s="90">
        <f t="shared" si="103"/>
        <v>3</v>
      </c>
      <c r="AH597" s="90"/>
      <c r="AI597" s="90">
        <f t="shared" si="104"/>
        <v>3</v>
      </c>
      <c r="AJ597" s="90"/>
      <c r="AK597" s="90">
        <f t="shared" si="104"/>
        <v>3</v>
      </c>
    </row>
    <row r="598" spans="1:37" x14ac:dyDescent="0.2">
      <c r="A598" s="87" t="s">
        <v>815</v>
      </c>
      <c r="B598" s="90" t="s">
        <v>217</v>
      </c>
      <c r="C598" s="94" t="s">
        <v>786</v>
      </c>
      <c r="D598" s="90" t="s">
        <v>2183</v>
      </c>
      <c r="E598" s="94" t="s">
        <v>3</v>
      </c>
      <c r="F598" s="90" t="s">
        <v>1012</v>
      </c>
      <c r="G598" s="90" t="s">
        <v>2969</v>
      </c>
      <c r="H598" s="90" t="s">
        <v>1029</v>
      </c>
      <c r="I598" s="86" t="s">
        <v>1586</v>
      </c>
      <c r="J598" s="90" t="s">
        <v>1741</v>
      </c>
      <c r="K598" s="83" t="s">
        <v>2612</v>
      </c>
      <c r="L598" s="82"/>
      <c r="M598" s="90">
        <v>2</v>
      </c>
      <c r="N598" s="90"/>
      <c r="O598" s="90">
        <f t="shared" si="102"/>
        <v>2</v>
      </c>
      <c r="P598" s="90"/>
      <c r="Q598" s="90">
        <f t="shared" si="102"/>
        <v>2</v>
      </c>
      <c r="R598" s="90"/>
      <c r="S598" s="90">
        <f t="shared" si="103"/>
        <v>2</v>
      </c>
      <c r="T598" s="90"/>
      <c r="U598" s="90">
        <f t="shared" si="103"/>
        <v>2</v>
      </c>
      <c r="V598" s="90"/>
      <c r="W598" s="90">
        <f t="shared" si="103"/>
        <v>2</v>
      </c>
      <c r="X598" s="90"/>
      <c r="Y598" s="90">
        <f t="shared" si="103"/>
        <v>2</v>
      </c>
      <c r="Z598" s="90"/>
      <c r="AA598" s="90">
        <f t="shared" si="103"/>
        <v>2</v>
      </c>
      <c r="AB598" s="90"/>
      <c r="AC598" s="90">
        <f t="shared" si="103"/>
        <v>2</v>
      </c>
      <c r="AD598" s="90"/>
      <c r="AE598" s="90">
        <f t="shared" si="103"/>
        <v>2</v>
      </c>
      <c r="AF598" s="90"/>
      <c r="AG598" s="90">
        <f t="shared" si="103"/>
        <v>2</v>
      </c>
      <c r="AH598" s="90"/>
      <c r="AI598" s="90">
        <f t="shared" si="104"/>
        <v>2</v>
      </c>
      <c r="AJ598" s="90"/>
      <c r="AK598" s="90">
        <f t="shared" si="104"/>
        <v>2</v>
      </c>
    </row>
    <row r="599" spans="1:37" x14ac:dyDescent="0.2">
      <c r="A599" s="87" t="s">
        <v>815</v>
      </c>
      <c r="B599" s="90" t="s">
        <v>217</v>
      </c>
      <c r="C599" s="94" t="s">
        <v>792</v>
      </c>
      <c r="D599" s="90" t="s">
        <v>2185</v>
      </c>
      <c r="E599" s="94" t="s">
        <v>3</v>
      </c>
      <c r="F599" s="90" t="s">
        <v>1012</v>
      </c>
      <c r="G599" s="90" t="s">
        <v>499</v>
      </c>
      <c r="H599" s="90" t="s">
        <v>2538</v>
      </c>
      <c r="I599" s="86" t="s">
        <v>1586</v>
      </c>
      <c r="J599" s="90" t="s">
        <v>1741</v>
      </c>
      <c r="K599" s="83" t="s">
        <v>2612</v>
      </c>
      <c r="L599" s="82"/>
      <c r="M599" s="90">
        <v>1</v>
      </c>
      <c r="N599" s="90"/>
      <c r="O599" s="90">
        <f t="shared" si="102"/>
        <v>1</v>
      </c>
      <c r="P599" s="90"/>
      <c r="Q599" s="90">
        <f t="shared" si="102"/>
        <v>1</v>
      </c>
      <c r="R599" s="90"/>
      <c r="S599" s="90">
        <f t="shared" si="103"/>
        <v>1</v>
      </c>
      <c r="T599" s="90"/>
      <c r="U599" s="90">
        <f t="shared" si="103"/>
        <v>1</v>
      </c>
      <c r="V599" s="90"/>
      <c r="W599" s="90">
        <f t="shared" si="103"/>
        <v>1</v>
      </c>
      <c r="X599" s="90"/>
      <c r="Y599" s="90">
        <f t="shared" si="103"/>
        <v>1</v>
      </c>
      <c r="Z599" s="90"/>
      <c r="AA599" s="90">
        <f t="shared" si="103"/>
        <v>1</v>
      </c>
      <c r="AB599" s="90"/>
      <c r="AC599" s="90">
        <f t="shared" si="103"/>
        <v>1</v>
      </c>
      <c r="AD599" s="90"/>
      <c r="AE599" s="90">
        <f t="shared" si="103"/>
        <v>1</v>
      </c>
      <c r="AF599" s="90"/>
      <c r="AG599" s="90">
        <f t="shared" si="103"/>
        <v>1</v>
      </c>
      <c r="AH599" s="90"/>
      <c r="AI599" s="90">
        <f t="shared" si="104"/>
        <v>1</v>
      </c>
      <c r="AJ599" s="90"/>
      <c r="AK599" s="90">
        <f t="shared" si="104"/>
        <v>1</v>
      </c>
    </row>
    <row r="600" spans="1:37" x14ac:dyDescent="0.2">
      <c r="A600" s="87" t="s">
        <v>815</v>
      </c>
      <c r="B600" s="90" t="s">
        <v>217</v>
      </c>
      <c r="C600" s="94" t="s">
        <v>798</v>
      </c>
      <c r="D600" s="90" t="s">
        <v>2186</v>
      </c>
      <c r="E600" s="94" t="s">
        <v>3</v>
      </c>
      <c r="F600" s="90" t="s">
        <v>1012</v>
      </c>
      <c r="G600" s="90" t="s">
        <v>2970</v>
      </c>
      <c r="H600" s="90" t="s">
        <v>1572</v>
      </c>
      <c r="I600" s="86" t="s">
        <v>1586</v>
      </c>
      <c r="J600" s="90" t="s">
        <v>1741</v>
      </c>
      <c r="K600" s="83" t="s">
        <v>2612</v>
      </c>
      <c r="L600" s="82"/>
      <c r="M600" s="90">
        <v>1</v>
      </c>
      <c r="N600" s="90"/>
      <c r="O600" s="90">
        <f t="shared" si="102"/>
        <v>1</v>
      </c>
      <c r="P600" s="90"/>
      <c r="Q600" s="90">
        <f t="shared" si="102"/>
        <v>1</v>
      </c>
      <c r="R600" s="90"/>
      <c r="S600" s="90">
        <f t="shared" si="103"/>
        <v>1</v>
      </c>
      <c r="T600" s="90"/>
      <c r="U600" s="90">
        <f t="shared" si="103"/>
        <v>1</v>
      </c>
      <c r="V600" s="90"/>
      <c r="W600" s="90">
        <f t="shared" si="103"/>
        <v>1</v>
      </c>
      <c r="X600" s="90"/>
      <c r="Y600" s="90">
        <f t="shared" si="103"/>
        <v>1</v>
      </c>
      <c r="Z600" s="90"/>
      <c r="AA600" s="90">
        <f t="shared" si="103"/>
        <v>1</v>
      </c>
      <c r="AB600" s="90"/>
      <c r="AC600" s="90">
        <f t="shared" si="103"/>
        <v>1</v>
      </c>
      <c r="AD600" s="90"/>
      <c r="AE600" s="90">
        <f t="shared" si="103"/>
        <v>1</v>
      </c>
      <c r="AF600" s="90"/>
      <c r="AG600" s="90">
        <f t="shared" si="103"/>
        <v>1</v>
      </c>
      <c r="AH600" s="90"/>
      <c r="AI600" s="90">
        <f t="shared" si="104"/>
        <v>1</v>
      </c>
      <c r="AJ600" s="90"/>
      <c r="AK600" s="90">
        <f t="shared" si="104"/>
        <v>1</v>
      </c>
    </row>
    <row r="601" spans="1:37" x14ac:dyDescent="0.2">
      <c r="A601" s="87" t="s">
        <v>815</v>
      </c>
      <c r="B601" s="90" t="s">
        <v>217</v>
      </c>
      <c r="C601" s="94" t="s">
        <v>804</v>
      </c>
      <c r="D601" s="90" t="s">
        <v>2051</v>
      </c>
      <c r="E601" s="94" t="s">
        <v>3</v>
      </c>
      <c r="F601" s="90" t="s">
        <v>1012</v>
      </c>
      <c r="G601" s="90" t="s">
        <v>2971</v>
      </c>
      <c r="H601" s="90" t="s">
        <v>1800</v>
      </c>
      <c r="I601" s="86" t="s">
        <v>1586</v>
      </c>
      <c r="J601" s="90" t="s">
        <v>1741</v>
      </c>
      <c r="K601" s="83" t="s">
        <v>2612</v>
      </c>
      <c r="L601" s="82"/>
      <c r="M601" s="90">
        <v>1</v>
      </c>
      <c r="N601" s="90"/>
      <c r="O601" s="90">
        <f t="shared" si="102"/>
        <v>1</v>
      </c>
      <c r="P601" s="90"/>
      <c r="Q601" s="90">
        <f t="shared" si="102"/>
        <v>1</v>
      </c>
      <c r="R601" s="90"/>
      <c r="S601" s="90">
        <f t="shared" si="103"/>
        <v>1</v>
      </c>
      <c r="T601" s="90"/>
      <c r="U601" s="90">
        <f t="shared" si="103"/>
        <v>1</v>
      </c>
      <c r="V601" s="90"/>
      <c r="W601" s="90">
        <f t="shared" si="103"/>
        <v>1</v>
      </c>
      <c r="X601" s="90"/>
      <c r="Y601" s="90">
        <f t="shared" si="103"/>
        <v>1</v>
      </c>
      <c r="Z601" s="90"/>
      <c r="AA601" s="90">
        <f t="shared" si="103"/>
        <v>1</v>
      </c>
      <c r="AB601" s="90"/>
      <c r="AC601" s="90">
        <f t="shared" si="103"/>
        <v>1</v>
      </c>
      <c r="AD601" s="90"/>
      <c r="AE601" s="90">
        <f t="shared" si="103"/>
        <v>1</v>
      </c>
      <c r="AF601" s="90"/>
      <c r="AG601" s="90">
        <f t="shared" si="103"/>
        <v>1</v>
      </c>
      <c r="AH601" s="90"/>
      <c r="AI601" s="90">
        <f t="shared" si="104"/>
        <v>1</v>
      </c>
      <c r="AJ601" s="90"/>
      <c r="AK601" s="90">
        <f t="shared" si="104"/>
        <v>1</v>
      </c>
    </row>
    <row r="602" spans="1:37" x14ac:dyDescent="0.2">
      <c r="A602" s="87" t="s">
        <v>815</v>
      </c>
      <c r="B602" s="90" t="s">
        <v>217</v>
      </c>
      <c r="C602" s="94" t="s">
        <v>629</v>
      </c>
      <c r="D602" s="90" t="s">
        <v>520</v>
      </c>
      <c r="E602" s="94" t="s">
        <v>1291</v>
      </c>
      <c r="F602" s="90" t="s">
        <v>785</v>
      </c>
      <c r="G602" s="90" t="s">
        <v>1803</v>
      </c>
      <c r="H602" s="90" t="s">
        <v>2539</v>
      </c>
      <c r="I602" s="86" t="s">
        <v>1586</v>
      </c>
      <c r="J602" s="90" t="s">
        <v>1741</v>
      </c>
      <c r="K602" s="83" t="s">
        <v>2612</v>
      </c>
      <c r="L602" s="82"/>
      <c r="M602" s="90">
        <v>2</v>
      </c>
      <c r="N602" s="90"/>
      <c r="O602" s="90">
        <f t="shared" si="102"/>
        <v>2</v>
      </c>
      <c r="P602" s="90"/>
      <c r="Q602" s="90">
        <f t="shared" si="102"/>
        <v>2</v>
      </c>
      <c r="R602" s="90"/>
      <c r="S602" s="90">
        <f t="shared" si="103"/>
        <v>2</v>
      </c>
      <c r="T602" s="90"/>
      <c r="U602" s="90">
        <f t="shared" si="103"/>
        <v>2</v>
      </c>
      <c r="V602" s="90"/>
      <c r="W602" s="90">
        <f t="shared" si="103"/>
        <v>2</v>
      </c>
      <c r="X602" s="90"/>
      <c r="Y602" s="90">
        <f t="shared" si="103"/>
        <v>2</v>
      </c>
      <c r="Z602" s="90"/>
      <c r="AA602" s="90">
        <f t="shared" si="103"/>
        <v>2</v>
      </c>
      <c r="AB602" s="90"/>
      <c r="AC602" s="90">
        <f t="shared" si="103"/>
        <v>2</v>
      </c>
      <c r="AD602" s="90"/>
      <c r="AE602" s="90">
        <f t="shared" si="103"/>
        <v>2</v>
      </c>
      <c r="AF602" s="90"/>
      <c r="AG602" s="90">
        <f t="shared" si="103"/>
        <v>2</v>
      </c>
      <c r="AH602" s="90"/>
      <c r="AI602" s="90">
        <f t="shared" si="104"/>
        <v>2</v>
      </c>
      <c r="AJ602" s="90"/>
      <c r="AK602" s="90">
        <f t="shared" si="104"/>
        <v>2</v>
      </c>
    </row>
    <row r="603" spans="1:37" x14ac:dyDescent="0.2">
      <c r="A603" s="87" t="s">
        <v>815</v>
      </c>
      <c r="B603" s="90" t="s">
        <v>217</v>
      </c>
      <c r="C603" s="94" t="s">
        <v>814</v>
      </c>
      <c r="D603" s="90" t="s">
        <v>2187</v>
      </c>
      <c r="E603" s="94" t="s">
        <v>1738</v>
      </c>
      <c r="F603" s="90" t="s">
        <v>2284</v>
      </c>
      <c r="G603" s="90" t="s">
        <v>2972</v>
      </c>
      <c r="H603" s="90" t="s">
        <v>1244</v>
      </c>
      <c r="I603" s="86" t="s">
        <v>1586</v>
      </c>
      <c r="J603" s="90" t="s">
        <v>1741</v>
      </c>
      <c r="K603" s="83" t="s">
        <v>2612</v>
      </c>
      <c r="L603" s="82"/>
      <c r="M603" s="90">
        <v>1</v>
      </c>
      <c r="N603" s="90"/>
      <c r="O603" s="90">
        <f t="shared" si="102"/>
        <v>1</v>
      </c>
      <c r="P603" s="90"/>
      <c r="Q603" s="90">
        <f t="shared" si="102"/>
        <v>1</v>
      </c>
      <c r="R603" s="90"/>
      <c r="S603" s="90">
        <f t="shared" si="103"/>
        <v>1</v>
      </c>
      <c r="T603" s="90"/>
      <c r="U603" s="90">
        <f t="shared" si="103"/>
        <v>1</v>
      </c>
      <c r="V603" s="90"/>
      <c r="W603" s="90">
        <f t="shared" si="103"/>
        <v>1</v>
      </c>
      <c r="X603" s="90"/>
      <c r="Y603" s="90">
        <f t="shared" si="103"/>
        <v>1</v>
      </c>
      <c r="Z603" s="90"/>
      <c r="AA603" s="90">
        <f t="shared" si="103"/>
        <v>1</v>
      </c>
      <c r="AB603" s="90"/>
      <c r="AC603" s="90">
        <f t="shared" si="103"/>
        <v>1</v>
      </c>
      <c r="AD603" s="90"/>
      <c r="AE603" s="90">
        <f t="shared" si="103"/>
        <v>1</v>
      </c>
      <c r="AF603" s="90"/>
      <c r="AG603" s="90">
        <f t="shared" si="103"/>
        <v>1</v>
      </c>
      <c r="AH603" s="90"/>
      <c r="AI603" s="90">
        <f t="shared" si="104"/>
        <v>1</v>
      </c>
      <c r="AJ603" s="90"/>
      <c r="AK603" s="90">
        <f t="shared" si="104"/>
        <v>1</v>
      </c>
    </row>
    <row r="604" spans="1:37" x14ac:dyDescent="0.2">
      <c r="A604" s="87" t="s">
        <v>815</v>
      </c>
      <c r="B604" s="90" t="s">
        <v>217</v>
      </c>
      <c r="C604" s="94" t="s">
        <v>411</v>
      </c>
      <c r="D604" s="90" t="s">
        <v>376</v>
      </c>
      <c r="E604" s="94" t="s">
        <v>1727</v>
      </c>
      <c r="F604" s="90" t="s">
        <v>2279</v>
      </c>
      <c r="G604" s="90" t="s">
        <v>1532</v>
      </c>
      <c r="H604" s="90" t="s">
        <v>413</v>
      </c>
      <c r="I604" s="86" t="s">
        <v>1586</v>
      </c>
      <c r="J604" s="90" t="s">
        <v>1741</v>
      </c>
      <c r="K604" s="83" t="s">
        <v>2612</v>
      </c>
      <c r="L604" s="82"/>
      <c r="M604" s="90">
        <v>1</v>
      </c>
      <c r="N604" s="90"/>
      <c r="O604" s="90">
        <f t="shared" si="102"/>
        <v>1</v>
      </c>
      <c r="P604" s="90"/>
      <c r="Q604" s="90">
        <f t="shared" si="102"/>
        <v>1</v>
      </c>
      <c r="R604" s="90"/>
      <c r="S604" s="90">
        <f t="shared" si="103"/>
        <v>1</v>
      </c>
      <c r="T604" s="90"/>
      <c r="U604" s="90">
        <f t="shared" si="103"/>
        <v>1</v>
      </c>
      <c r="V604" s="90"/>
      <c r="W604" s="90">
        <f t="shared" si="103"/>
        <v>1</v>
      </c>
      <c r="X604" s="90"/>
      <c r="Y604" s="90">
        <f t="shared" si="103"/>
        <v>1</v>
      </c>
      <c r="Z604" s="90"/>
      <c r="AA604" s="90">
        <f t="shared" si="103"/>
        <v>1</v>
      </c>
      <c r="AB604" s="90"/>
      <c r="AC604" s="90">
        <f t="shared" si="103"/>
        <v>1</v>
      </c>
      <c r="AD604" s="90"/>
      <c r="AE604" s="90">
        <f t="shared" si="103"/>
        <v>1</v>
      </c>
      <c r="AF604" s="90"/>
      <c r="AG604" s="90">
        <f t="shared" si="103"/>
        <v>1</v>
      </c>
      <c r="AH604" s="90"/>
      <c r="AI604" s="90">
        <f t="shared" si="104"/>
        <v>1</v>
      </c>
      <c r="AJ604" s="90"/>
      <c r="AK604" s="90">
        <f t="shared" si="104"/>
        <v>1</v>
      </c>
    </row>
    <row r="605" spans="1:37" x14ac:dyDescent="0.2">
      <c r="A605" s="87" t="s">
        <v>815</v>
      </c>
      <c r="B605" s="90" t="s">
        <v>217</v>
      </c>
      <c r="C605" s="148" t="s">
        <v>2553</v>
      </c>
      <c r="D605" s="149" t="s">
        <v>3008</v>
      </c>
      <c r="E605" s="101" t="s">
        <v>3009</v>
      </c>
      <c r="F605" s="149" t="s">
        <v>2607</v>
      </c>
      <c r="G605" s="106" t="s">
        <v>2071</v>
      </c>
      <c r="H605" s="90" t="s">
        <v>2725</v>
      </c>
      <c r="I605" s="86" t="s">
        <v>1586</v>
      </c>
      <c r="J605" s="90" t="s">
        <v>1741</v>
      </c>
      <c r="K605" s="83" t="s">
        <v>2612</v>
      </c>
      <c r="L605" s="82"/>
      <c r="M605" s="90">
        <v>0</v>
      </c>
      <c r="N605" s="90"/>
      <c r="O605" s="90">
        <f t="shared" si="102"/>
        <v>0</v>
      </c>
      <c r="P605" s="90"/>
      <c r="Q605" s="90">
        <f t="shared" si="102"/>
        <v>0</v>
      </c>
      <c r="R605" s="90"/>
      <c r="S605" s="90">
        <f t="shared" si="103"/>
        <v>0</v>
      </c>
      <c r="T605" s="90"/>
      <c r="U605" s="90">
        <f t="shared" si="103"/>
        <v>0</v>
      </c>
      <c r="V605" s="90"/>
      <c r="W605" s="90">
        <f t="shared" si="103"/>
        <v>0</v>
      </c>
      <c r="X605" s="90"/>
      <c r="Y605" s="90">
        <f t="shared" si="103"/>
        <v>0</v>
      </c>
      <c r="Z605" s="90"/>
      <c r="AA605" s="90">
        <f t="shared" si="103"/>
        <v>0</v>
      </c>
      <c r="AB605" s="90"/>
      <c r="AC605" s="90">
        <f t="shared" si="103"/>
        <v>0</v>
      </c>
      <c r="AD605" s="90"/>
      <c r="AE605" s="90">
        <f t="shared" si="103"/>
        <v>0</v>
      </c>
      <c r="AF605" s="90"/>
      <c r="AG605" s="90">
        <f t="shared" si="103"/>
        <v>0</v>
      </c>
      <c r="AH605" s="90"/>
      <c r="AI605" s="90">
        <f t="shared" si="104"/>
        <v>0</v>
      </c>
      <c r="AJ605" s="90"/>
      <c r="AK605" s="90">
        <f t="shared" si="104"/>
        <v>0</v>
      </c>
    </row>
    <row r="606" spans="1:37" x14ac:dyDescent="0.2">
      <c r="A606" s="87" t="s">
        <v>815</v>
      </c>
      <c r="B606" s="90" t="s">
        <v>217</v>
      </c>
      <c r="C606" s="148" t="s">
        <v>3048</v>
      </c>
      <c r="D606" s="149" t="s">
        <v>3052</v>
      </c>
      <c r="E606" s="139" t="s">
        <v>3053</v>
      </c>
      <c r="F606" s="149" t="s">
        <v>3054</v>
      </c>
      <c r="G606" s="106" t="s">
        <v>3055</v>
      </c>
      <c r="H606" s="90" t="s">
        <v>3056</v>
      </c>
      <c r="I606" s="86" t="s">
        <v>1586</v>
      </c>
      <c r="J606" s="90" t="s">
        <v>1741</v>
      </c>
      <c r="K606" s="83" t="s">
        <v>2612</v>
      </c>
      <c r="L606" s="82"/>
      <c r="M606" s="90">
        <v>1</v>
      </c>
      <c r="N606" s="90"/>
      <c r="O606" s="90">
        <f t="shared" si="102"/>
        <v>1</v>
      </c>
      <c r="P606" s="90"/>
      <c r="Q606" s="90">
        <f t="shared" si="102"/>
        <v>1</v>
      </c>
      <c r="R606" s="90"/>
      <c r="S606" s="90">
        <f t="shared" si="103"/>
        <v>1</v>
      </c>
      <c r="T606" s="90"/>
      <c r="U606" s="90">
        <f t="shared" si="103"/>
        <v>1</v>
      </c>
      <c r="V606" s="90"/>
      <c r="W606" s="90">
        <f t="shared" si="103"/>
        <v>1</v>
      </c>
      <c r="X606" s="90"/>
      <c r="Y606" s="90">
        <f t="shared" si="103"/>
        <v>1</v>
      </c>
      <c r="Z606" s="90"/>
      <c r="AA606" s="90">
        <f t="shared" si="103"/>
        <v>1</v>
      </c>
      <c r="AB606" s="90"/>
      <c r="AC606" s="90">
        <f t="shared" si="103"/>
        <v>1</v>
      </c>
      <c r="AD606" s="90"/>
      <c r="AE606" s="90">
        <f t="shared" si="103"/>
        <v>1</v>
      </c>
      <c r="AF606" s="90"/>
      <c r="AG606" s="90">
        <f t="shared" si="103"/>
        <v>1</v>
      </c>
      <c r="AH606" s="90"/>
      <c r="AI606" s="90">
        <f t="shared" si="104"/>
        <v>1</v>
      </c>
      <c r="AJ606" s="90"/>
      <c r="AK606" s="90">
        <f t="shared" si="104"/>
        <v>1</v>
      </c>
    </row>
    <row r="607" spans="1:37" x14ac:dyDescent="0.2">
      <c r="A607" s="87" t="s">
        <v>815</v>
      </c>
      <c r="B607" s="90" t="s">
        <v>217</v>
      </c>
      <c r="C607" s="150" t="s">
        <v>33</v>
      </c>
      <c r="D607" s="149" t="s">
        <v>1470</v>
      </c>
      <c r="E607" s="143" t="s">
        <v>3077</v>
      </c>
      <c r="F607" s="149" t="s">
        <v>3078</v>
      </c>
      <c r="G607" s="106" t="s">
        <v>3080</v>
      </c>
      <c r="H607" s="90" t="s">
        <v>3081</v>
      </c>
      <c r="I607" s="86" t="s">
        <v>1586</v>
      </c>
      <c r="J607" s="90" t="s">
        <v>1741</v>
      </c>
      <c r="K607" s="83" t="s">
        <v>2612</v>
      </c>
      <c r="L607" s="82"/>
      <c r="M607" s="90">
        <v>1</v>
      </c>
      <c r="N607" s="90"/>
      <c r="O607" s="90">
        <f t="shared" si="102"/>
        <v>1</v>
      </c>
      <c r="P607" s="90"/>
      <c r="Q607" s="90">
        <f t="shared" si="102"/>
        <v>1</v>
      </c>
      <c r="R607" s="90"/>
      <c r="S607" s="90">
        <f t="shared" si="103"/>
        <v>1</v>
      </c>
      <c r="T607" s="90"/>
      <c r="U607" s="90">
        <f t="shared" si="103"/>
        <v>1</v>
      </c>
      <c r="V607" s="90"/>
      <c r="W607" s="90">
        <f t="shared" si="103"/>
        <v>1</v>
      </c>
      <c r="X607" s="90"/>
      <c r="Y607" s="90">
        <f t="shared" si="103"/>
        <v>1</v>
      </c>
      <c r="Z607" s="90"/>
      <c r="AA607" s="90">
        <f t="shared" si="103"/>
        <v>1</v>
      </c>
      <c r="AB607" s="90"/>
      <c r="AC607" s="90">
        <f t="shared" si="103"/>
        <v>1</v>
      </c>
      <c r="AD607" s="90"/>
      <c r="AE607" s="90">
        <f t="shared" si="103"/>
        <v>1</v>
      </c>
      <c r="AF607" s="90"/>
      <c r="AG607" s="90">
        <f t="shared" si="103"/>
        <v>1</v>
      </c>
      <c r="AH607" s="90"/>
      <c r="AI607" s="90">
        <f t="shared" si="104"/>
        <v>1</v>
      </c>
      <c r="AJ607" s="90"/>
      <c r="AK607" s="90">
        <f t="shared" si="104"/>
        <v>1</v>
      </c>
    </row>
    <row r="608" spans="1:37" x14ac:dyDescent="0.2">
      <c r="A608" s="87" t="s">
        <v>815</v>
      </c>
      <c r="B608" s="90" t="s">
        <v>217</v>
      </c>
      <c r="C608" s="150" t="s">
        <v>1869</v>
      </c>
      <c r="D608" s="149" t="s">
        <v>3085</v>
      </c>
      <c r="E608" s="143" t="s">
        <v>3</v>
      </c>
      <c r="F608" s="149" t="s">
        <v>1012</v>
      </c>
      <c r="G608" s="106" t="s">
        <v>3086</v>
      </c>
      <c r="H608" s="90" t="s">
        <v>3087</v>
      </c>
      <c r="I608" s="86" t="s">
        <v>1586</v>
      </c>
      <c r="J608" s="90" t="s">
        <v>1741</v>
      </c>
      <c r="K608" s="83" t="s">
        <v>2612</v>
      </c>
      <c r="L608" s="82"/>
      <c r="M608" s="90">
        <v>0</v>
      </c>
      <c r="N608" s="90"/>
      <c r="O608" s="90">
        <f t="shared" si="102"/>
        <v>0</v>
      </c>
      <c r="P608" s="90"/>
      <c r="Q608" s="90">
        <f t="shared" si="102"/>
        <v>0</v>
      </c>
      <c r="R608" s="90"/>
      <c r="S608" s="90">
        <f t="shared" si="103"/>
        <v>0</v>
      </c>
      <c r="T608" s="90"/>
      <c r="U608" s="90">
        <f t="shared" si="103"/>
        <v>0</v>
      </c>
      <c r="V608" s="90"/>
      <c r="W608" s="90">
        <f t="shared" si="103"/>
        <v>0</v>
      </c>
      <c r="X608" s="90"/>
      <c r="Y608" s="90">
        <f t="shared" si="103"/>
        <v>0</v>
      </c>
      <c r="Z608" s="90"/>
      <c r="AA608" s="90">
        <f t="shared" si="103"/>
        <v>0</v>
      </c>
      <c r="AB608" s="90"/>
      <c r="AC608" s="90">
        <f t="shared" si="103"/>
        <v>0</v>
      </c>
      <c r="AD608" s="90"/>
      <c r="AE608" s="90">
        <f t="shared" si="103"/>
        <v>0</v>
      </c>
      <c r="AF608" s="90"/>
      <c r="AG608" s="90">
        <f t="shared" si="103"/>
        <v>0</v>
      </c>
      <c r="AH608" s="90"/>
      <c r="AI608" s="90">
        <f t="shared" si="104"/>
        <v>0</v>
      </c>
      <c r="AJ608" s="90"/>
      <c r="AK608" s="90">
        <f t="shared" si="104"/>
        <v>0</v>
      </c>
    </row>
    <row r="609" spans="1:37" x14ac:dyDescent="0.2">
      <c r="A609" s="87" t="s">
        <v>815</v>
      </c>
      <c r="B609" s="90" t="s">
        <v>217</v>
      </c>
      <c r="C609" s="150" t="s">
        <v>556</v>
      </c>
      <c r="D609" s="149" t="s">
        <v>3109</v>
      </c>
      <c r="E609" s="94" t="s">
        <v>3</v>
      </c>
      <c r="F609" s="90" t="s">
        <v>1012</v>
      </c>
      <c r="G609" s="106" t="s">
        <v>3110</v>
      </c>
      <c r="H609" s="90" t="s">
        <v>3111</v>
      </c>
      <c r="I609" s="86" t="s">
        <v>1586</v>
      </c>
      <c r="J609" s="90" t="s">
        <v>1741</v>
      </c>
      <c r="K609" s="83" t="s">
        <v>2612</v>
      </c>
      <c r="L609" s="82"/>
      <c r="M609" s="90">
        <v>1</v>
      </c>
      <c r="N609" s="90"/>
      <c r="O609" s="90">
        <f t="shared" si="102"/>
        <v>1</v>
      </c>
      <c r="P609" s="90"/>
      <c r="Q609" s="90">
        <f t="shared" si="102"/>
        <v>1</v>
      </c>
      <c r="R609" s="90"/>
      <c r="S609" s="90">
        <f t="shared" si="103"/>
        <v>1</v>
      </c>
      <c r="T609" s="90"/>
      <c r="U609" s="90">
        <f t="shared" si="103"/>
        <v>1</v>
      </c>
      <c r="V609" s="90"/>
      <c r="W609" s="90">
        <f t="shared" si="103"/>
        <v>1</v>
      </c>
      <c r="X609" s="90"/>
      <c r="Y609" s="90">
        <f t="shared" si="103"/>
        <v>1</v>
      </c>
      <c r="Z609" s="90"/>
      <c r="AA609" s="90">
        <f t="shared" si="103"/>
        <v>1</v>
      </c>
      <c r="AB609" s="90"/>
      <c r="AC609" s="90">
        <f t="shared" si="103"/>
        <v>1</v>
      </c>
      <c r="AD609" s="90"/>
      <c r="AE609" s="90">
        <f t="shared" si="103"/>
        <v>1</v>
      </c>
      <c r="AF609" s="90"/>
      <c r="AG609" s="90">
        <f t="shared" si="103"/>
        <v>1</v>
      </c>
      <c r="AH609" s="90"/>
      <c r="AI609" s="90">
        <f t="shared" si="104"/>
        <v>1</v>
      </c>
      <c r="AJ609" s="90"/>
      <c r="AK609" s="90">
        <f t="shared" si="104"/>
        <v>1</v>
      </c>
    </row>
    <row r="610" spans="1:37" x14ac:dyDescent="0.2">
      <c r="A610" s="87" t="s">
        <v>815</v>
      </c>
      <c r="B610" s="90" t="s">
        <v>217</v>
      </c>
      <c r="C610" s="150" t="s">
        <v>3128</v>
      </c>
      <c r="D610" s="90" t="s">
        <v>3130</v>
      </c>
      <c r="E610" s="94" t="s">
        <v>1019</v>
      </c>
      <c r="F610" s="90" t="s">
        <v>1249</v>
      </c>
      <c r="G610" s="151" t="s">
        <v>3132</v>
      </c>
      <c r="H610" s="90" t="s">
        <v>3131</v>
      </c>
      <c r="I610" s="86" t="s">
        <v>1586</v>
      </c>
      <c r="J610" s="90" t="s">
        <v>1741</v>
      </c>
      <c r="K610" s="83" t="s">
        <v>2612</v>
      </c>
      <c r="L610" s="82"/>
      <c r="M610" s="90">
        <v>1</v>
      </c>
      <c r="N610" s="90"/>
      <c r="O610" s="90">
        <f t="shared" si="102"/>
        <v>1</v>
      </c>
      <c r="P610" s="90"/>
      <c r="Q610" s="90">
        <f t="shared" si="102"/>
        <v>1</v>
      </c>
      <c r="R610" s="90"/>
      <c r="S610" s="90">
        <f t="shared" si="103"/>
        <v>1</v>
      </c>
      <c r="T610" s="90"/>
      <c r="U610" s="90">
        <f t="shared" si="103"/>
        <v>1</v>
      </c>
      <c r="V610" s="90"/>
      <c r="W610" s="90">
        <f t="shared" si="103"/>
        <v>1</v>
      </c>
      <c r="X610" s="90"/>
      <c r="Y610" s="90">
        <f t="shared" si="103"/>
        <v>1</v>
      </c>
      <c r="Z610" s="90"/>
      <c r="AA610" s="90">
        <f t="shared" si="103"/>
        <v>1</v>
      </c>
      <c r="AB610" s="90"/>
      <c r="AC610" s="90">
        <f t="shared" si="103"/>
        <v>1</v>
      </c>
      <c r="AD610" s="90"/>
      <c r="AE610" s="90">
        <f t="shared" si="103"/>
        <v>1</v>
      </c>
      <c r="AF610" s="90"/>
      <c r="AG610" s="90">
        <f t="shared" si="103"/>
        <v>1</v>
      </c>
      <c r="AH610" s="90"/>
      <c r="AI610" s="90">
        <f t="shared" si="104"/>
        <v>1</v>
      </c>
      <c r="AJ610" s="90"/>
      <c r="AK610" s="90">
        <f t="shared" si="104"/>
        <v>1</v>
      </c>
    </row>
    <row r="611" spans="1:37" x14ac:dyDescent="0.2">
      <c r="A611" s="86" t="s">
        <v>821</v>
      </c>
      <c r="B611" s="90" t="s">
        <v>314</v>
      </c>
      <c r="C611" s="93" t="s">
        <v>128</v>
      </c>
      <c r="D611" s="90" t="s">
        <v>795</v>
      </c>
      <c r="E611" s="93" t="s">
        <v>961</v>
      </c>
      <c r="F611" s="90" t="s">
        <v>2231</v>
      </c>
      <c r="G611" s="90" t="s">
        <v>2763</v>
      </c>
      <c r="H611" s="90" t="s">
        <v>2391</v>
      </c>
      <c r="I611" s="87" t="s">
        <v>1586</v>
      </c>
      <c r="J611" s="90" t="s">
        <v>1741</v>
      </c>
      <c r="K611" s="83" t="s">
        <v>2613</v>
      </c>
      <c r="L611" s="82"/>
      <c r="M611" s="90">
        <v>0</v>
      </c>
      <c r="N611" s="90"/>
      <c r="O611" s="90">
        <f t="shared" si="102"/>
        <v>0</v>
      </c>
      <c r="P611" s="90"/>
      <c r="Q611" s="90">
        <f t="shared" si="102"/>
        <v>0</v>
      </c>
      <c r="R611" s="90"/>
      <c r="S611" s="90">
        <f t="shared" si="103"/>
        <v>0</v>
      </c>
      <c r="T611" s="90"/>
      <c r="U611" s="90">
        <f t="shared" si="103"/>
        <v>0</v>
      </c>
      <c r="V611" s="90"/>
      <c r="W611" s="90">
        <f t="shared" si="103"/>
        <v>0</v>
      </c>
      <c r="X611" s="90"/>
      <c r="Y611" s="90">
        <f t="shared" si="103"/>
        <v>0</v>
      </c>
      <c r="Z611" s="90"/>
      <c r="AA611" s="90">
        <f t="shared" si="103"/>
        <v>0</v>
      </c>
      <c r="AB611" s="90"/>
      <c r="AC611" s="90">
        <f t="shared" si="103"/>
        <v>0</v>
      </c>
      <c r="AD611" s="90"/>
      <c r="AE611" s="90">
        <f t="shared" si="103"/>
        <v>0</v>
      </c>
      <c r="AF611" s="90"/>
      <c r="AG611" s="90">
        <f t="shared" si="103"/>
        <v>0</v>
      </c>
      <c r="AH611" s="90"/>
      <c r="AI611" s="90">
        <f t="shared" si="104"/>
        <v>0</v>
      </c>
      <c r="AJ611" s="90"/>
      <c r="AK611" s="90">
        <f t="shared" si="104"/>
        <v>0</v>
      </c>
    </row>
    <row r="612" spans="1:37" x14ac:dyDescent="0.2">
      <c r="A612" s="87" t="s">
        <v>821</v>
      </c>
      <c r="B612" s="90" t="s">
        <v>314</v>
      </c>
      <c r="C612" s="94" t="s">
        <v>476</v>
      </c>
      <c r="D612" s="90" t="s">
        <v>2042</v>
      </c>
      <c r="E612" s="94" t="s">
        <v>604</v>
      </c>
      <c r="F612" s="90" t="s">
        <v>2234</v>
      </c>
      <c r="G612" s="90" t="s">
        <v>2669</v>
      </c>
      <c r="H612" s="90" t="s">
        <v>2301</v>
      </c>
      <c r="I612" s="87" t="s">
        <v>1586</v>
      </c>
      <c r="J612" s="90" t="s">
        <v>1741</v>
      </c>
      <c r="K612" s="83" t="s">
        <v>2613</v>
      </c>
      <c r="L612" s="82"/>
      <c r="M612" s="90">
        <v>0</v>
      </c>
      <c r="N612" s="90"/>
      <c r="O612" s="90">
        <f t="shared" si="102"/>
        <v>0</v>
      </c>
      <c r="P612" s="90"/>
      <c r="Q612" s="90">
        <f t="shared" si="102"/>
        <v>0</v>
      </c>
      <c r="R612" s="90"/>
      <c r="S612" s="90">
        <f t="shared" si="103"/>
        <v>0</v>
      </c>
      <c r="T612" s="90"/>
      <c r="U612" s="90">
        <f t="shared" si="103"/>
        <v>0</v>
      </c>
      <c r="V612" s="90"/>
      <c r="W612" s="90">
        <f t="shared" si="103"/>
        <v>0</v>
      </c>
      <c r="X612" s="90"/>
      <c r="Y612" s="90">
        <f t="shared" si="103"/>
        <v>0</v>
      </c>
      <c r="Z612" s="90"/>
      <c r="AA612" s="90">
        <f t="shared" si="103"/>
        <v>0</v>
      </c>
      <c r="AB612" s="90"/>
      <c r="AC612" s="90">
        <f t="shared" si="103"/>
        <v>0</v>
      </c>
      <c r="AD612" s="90"/>
      <c r="AE612" s="90">
        <f t="shared" si="103"/>
        <v>0</v>
      </c>
      <c r="AF612" s="90"/>
      <c r="AG612" s="90">
        <f t="shared" si="103"/>
        <v>0</v>
      </c>
      <c r="AH612" s="90"/>
      <c r="AI612" s="90">
        <f t="shared" si="104"/>
        <v>0</v>
      </c>
      <c r="AJ612" s="90"/>
      <c r="AK612" s="90">
        <f t="shared" si="104"/>
        <v>0</v>
      </c>
    </row>
    <row r="613" spans="1:37" x14ac:dyDescent="0.2">
      <c r="A613" s="87" t="s">
        <v>821</v>
      </c>
      <c r="B613" s="90" t="s">
        <v>314</v>
      </c>
      <c r="C613" s="94" t="s">
        <v>478</v>
      </c>
      <c r="D613" s="90" t="s">
        <v>2044</v>
      </c>
      <c r="E613" s="87" t="s">
        <v>390</v>
      </c>
      <c r="F613" s="90" t="s">
        <v>2235</v>
      </c>
      <c r="G613" s="90" t="s">
        <v>2973</v>
      </c>
      <c r="H613" s="90" t="s">
        <v>2395</v>
      </c>
      <c r="I613" s="87" t="s">
        <v>1586</v>
      </c>
      <c r="J613" s="90" t="s">
        <v>1741</v>
      </c>
      <c r="K613" s="83" t="s">
        <v>2613</v>
      </c>
      <c r="L613" s="82"/>
      <c r="M613" s="90">
        <v>1</v>
      </c>
      <c r="N613" s="90"/>
      <c r="O613" s="90">
        <f t="shared" si="102"/>
        <v>1</v>
      </c>
      <c r="P613" s="90"/>
      <c r="Q613" s="90">
        <f t="shared" si="102"/>
        <v>1</v>
      </c>
      <c r="R613" s="90"/>
      <c r="S613" s="90">
        <f t="shared" si="103"/>
        <v>1</v>
      </c>
      <c r="T613" s="90"/>
      <c r="U613" s="90">
        <f t="shared" si="103"/>
        <v>1</v>
      </c>
      <c r="V613" s="90"/>
      <c r="W613" s="90">
        <f t="shared" si="103"/>
        <v>1</v>
      </c>
      <c r="X613" s="90"/>
      <c r="Y613" s="90">
        <f t="shared" si="103"/>
        <v>1</v>
      </c>
      <c r="Z613" s="90"/>
      <c r="AA613" s="90">
        <f t="shared" si="103"/>
        <v>1</v>
      </c>
      <c r="AB613" s="90"/>
      <c r="AC613" s="90">
        <f t="shared" si="103"/>
        <v>1</v>
      </c>
      <c r="AD613" s="90"/>
      <c r="AE613" s="90">
        <f t="shared" si="103"/>
        <v>1</v>
      </c>
      <c r="AF613" s="90"/>
      <c r="AG613" s="90">
        <f t="shared" si="103"/>
        <v>1</v>
      </c>
      <c r="AH613" s="90"/>
      <c r="AI613" s="90">
        <f t="shared" si="104"/>
        <v>1</v>
      </c>
      <c r="AJ613" s="90"/>
      <c r="AK613" s="90">
        <f t="shared" si="104"/>
        <v>1</v>
      </c>
    </row>
    <row r="614" spans="1:37" x14ac:dyDescent="0.2">
      <c r="A614" s="84" t="s">
        <v>461</v>
      </c>
      <c r="B614" s="90" t="s">
        <v>999</v>
      </c>
      <c r="C614" s="83" t="s">
        <v>3164</v>
      </c>
      <c r="D614" s="97" t="s">
        <v>3161</v>
      </c>
      <c r="E614" s="84" t="s">
        <v>1283</v>
      </c>
      <c r="F614" s="97" t="s">
        <v>1329</v>
      </c>
      <c r="G614" s="103" t="s">
        <v>3165</v>
      </c>
      <c r="H614" s="90" t="s">
        <v>3162</v>
      </c>
      <c r="I614" s="84" t="s">
        <v>642</v>
      </c>
      <c r="J614" s="90" t="s">
        <v>1748</v>
      </c>
      <c r="K614" s="83" t="s">
        <v>2135</v>
      </c>
      <c r="L614" s="82" t="s">
        <v>3127</v>
      </c>
      <c r="M614" s="90">
        <v>3</v>
      </c>
      <c r="N614" s="90"/>
      <c r="O614" s="90">
        <f t="shared" si="102"/>
        <v>3</v>
      </c>
      <c r="P614" s="90"/>
      <c r="Q614" s="90">
        <f t="shared" si="102"/>
        <v>3</v>
      </c>
      <c r="R614" s="90"/>
      <c r="S614" s="90">
        <f t="shared" si="103"/>
        <v>3</v>
      </c>
      <c r="T614" s="90"/>
      <c r="U614" s="90">
        <f t="shared" si="103"/>
        <v>3</v>
      </c>
      <c r="V614" s="90"/>
      <c r="W614" s="90">
        <f t="shared" si="103"/>
        <v>3</v>
      </c>
      <c r="X614" s="90"/>
      <c r="Y614" s="90">
        <f t="shared" si="103"/>
        <v>3</v>
      </c>
      <c r="Z614" s="90"/>
      <c r="AA614" s="90">
        <f t="shared" si="103"/>
        <v>3</v>
      </c>
      <c r="AB614" s="90"/>
      <c r="AC614" s="90">
        <f t="shared" si="103"/>
        <v>3</v>
      </c>
      <c r="AD614" s="90"/>
      <c r="AE614" s="90">
        <f t="shared" si="103"/>
        <v>3</v>
      </c>
      <c r="AF614" s="90"/>
      <c r="AG614" s="90">
        <f t="shared" si="103"/>
        <v>3</v>
      </c>
      <c r="AH614" s="90"/>
      <c r="AI614" s="90">
        <f t="shared" si="104"/>
        <v>3</v>
      </c>
      <c r="AJ614" s="90"/>
      <c r="AK614" s="90">
        <f t="shared" si="104"/>
        <v>3</v>
      </c>
    </row>
    <row r="615" spans="1:37" x14ac:dyDescent="0.2">
      <c r="A615" s="84" t="s">
        <v>461</v>
      </c>
      <c r="B615" s="90" t="s">
        <v>999</v>
      </c>
      <c r="C615" s="84" t="s">
        <v>3170</v>
      </c>
      <c r="D615" s="137" t="s">
        <v>3169</v>
      </c>
      <c r="E615" s="84" t="s">
        <v>1283</v>
      </c>
      <c r="F615" s="90" t="s">
        <v>844</v>
      </c>
      <c r="G615" s="103" t="s">
        <v>3171</v>
      </c>
      <c r="H615" s="90" t="s">
        <v>3172</v>
      </c>
      <c r="I615" s="84" t="s">
        <v>642</v>
      </c>
      <c r="J615" s="90" t="s">
        <v>1748</v>
      </c>
      <c r="K615" s="83" t="s">
        <v>3057</v>
      </c>
      <c r="L615" s="82" t="s">
        <v>3058</v>
      </c>
      <c r="M615" s="90">
        <v>10</v>
      </c>
      <c r="N615" s="90"/>
      <c r="O615" s="90">
        <f t="shared" si="102"/>
        <v>10</v>
      </c>
      <c r="P615" s="90">
        <v>1</v>
      </c>
      <c r="Q615" s="90">
        <f t="shared" si="102"/>
        <v>11</v>
      </c>
      <c r="R615" s="90"/>
      <c r="S615" s="90">
        <f t="shared" si="103"/>
        <v>11</v>
      </c>
      <c r="T615" s="90"/>
      <c r="U615" s="90">
        <f t="shared" si="103"/>
        <v>11</v>
      </c>
      <c r="V615" s="90"/>
      <c r="W615" s="90">
        <f t="shared" si="103"/>
        <v>11</v>
      </c>
      <c r="X615" s="90"/>
      <c r="Y615" s="90">
        <f t="shared" si="103"/>
        <v>11</v>
      </c>
      <c r="Z615" s="90"/>
      <c r="AA615" s="90">
        <f t="shared" si="103"/>
        <v>11</v>
      </c>
      <c r="AB615" s="90"/>
      <c r="AC615" s="90">
        <f t="shared" si="103"/>
        <v>11</v>
      </c>
      <c r="AD615" s="90"/>
      <c r="AE615" s="90">
        <f t="shared" si="103"/>
        <v>11</v>
      </c>
      <c r="AF615" s="90"/>
      <c r="AG615" s="90">
        <f t="shared" si="103"/>
        <v>11</v>
      </c>
      <c r="AH615" s="90"/>
      <c r="AI615" s="90">
        <f t="shared" si="104"/>
        <v>11</v>
      </c>
      <c r="AJ615" s="90"/>
      <c r="AK615" s="90">
        <f t="shared" si="104"/>
        <v>11</v>
      </c>
    </row>
    <row r="616" spans="1:37" x14ac:dyDescent="0.2">
      <c r="A616" s="84" t="s">
        <v>461</v>
      </c>
      <c r="B616" s="90" t="s">
        <v>999</v>
      </c>
      <c r="C616" s="84" t="s">
        <v>3175</v>
      </c>
      <c r="D616" s="90" t="s">
        <v>3176</v>
      </c>
      <c r="E616" s="84" t="s">
        <v>140</v>
      </c>
      <c r="F616" s="90" t="s">
        <v>1108</v>
      </c>
      <c r="G616" s="103" t="s">
        <v>3177</v>
      </c>
      <c r="H616" s="90" t="s">
        <v>3178</v>
      </c>
      <c r="I616" s="84" t="s">
        <v>642</v>
      </c>
      <c r="J616" s="90" t="s">
        <v>1748</v>
      </c>
      <c r="K616" s="83" t="s">
        <v>2135</v>
      </c>
      <c r="L616" s="82"/>
      <c r="M616" s="78">
        <v>1</v>
      </c>
      <c r="N616" s="90"/>
      <c r="O616" s="90">
        <f>SUM(M616:N616)</f>
        <v>1</v>
      </c>
      <c r="P616" s="90"/>
      <c r="Q616" s="90">
        <f>SUM(O616:P616)</f>
        <v>1</v>
      </c>
      <c r="R616" s="90"/>
      <c r="S616" s="90">
        <f>SUM(Q616:R616)</f>
        <v>1</v>
      </c>
      <c r="T616" s="90"/>
      <c r="U616" s="90">
        <f>SUM(S616:T616)</f>
        <v>1</v>
      </c>
      <c r="V616" s="90"/>
      <c r="W616" s="90">
        <f>SUM(U616:V616)</f>
        <v>1</v>
      </c>
      <c r="X616" s="90"/>
      <c r="Y616" s="90">
        <f>SUM(W616:X616)</f>
        <v>1</v>
      </c>
      <c r="Z616" s="90"/>
      <c r="AA616" s="90">
        <f>SUM(Y616:Z616)</f>
        <v>1</v>
      </c>
      <c r="AB616" s="90"/>
      <c r="AC616" s="90">
        <f>SUM(AA616:AB616)</f>
        <v>1</v>
      </c>
      <c r="AD616" s="90"/>
      <c r="AE616" s="90">
        <f>SUM(AC616:AD616)</f>
        <v>1</v>
      </c>
      <c r="AF616" s="90"/>
      <c r="AG616" s="90">
        <f>SUM(AE616:AF616)</f>
        <v>1</v>
      </c>
      <c r="AH616" s="90"/>
      <c r="AI616" s="90">
        <f>SUM(AG616:AH616)</f>
        <v>1</v>
      </c>
      <c r="AJ616" s="90"/>
      <c r="AK616" s="90">
        <f>SUM(AI616:AJ616)</f>
        <v>1</v>
      </c>
    </row>
    <row r="617" spans="1:37" x14ac:dyDescent="0.2">
      <c r="A617" s="87" t="s">
        <v>815</v>
      </c>
      <c r="B617" s="90" t="s">
        <v>217</v>
      </c>
      <c r="C617" s="84" t="s">
        <v>3179</v>
      </c>
      <c r="D617" s="94" t="s">
        <v>3180</v>
      </c>
      <c r="E617" s="94" t="s">
        <v>276</v>
      </c>
      <c r="F617" s="90" t="s">
        <v>2273</v>
      </c>
      <c r="G617" s="90">
        <v>30220042</v>
      </c>
      <c r="H617" s="90" t="s">
        <v>3181</v>
      </c>
      <c r="I617" s="86" t="s">
        <v>1586</v>
      </c>
      <c r="J617" s="90" t="s">
        <v>1741</v>
      </c>
      <c r="K617" s="83" t="s">
        <v>2612</v>
      </c>
      <c r="L617" s="82"/>
      <c r="M617" s="90">
        <v>1</v>
      </c>
      <c r="N617" s="90"/>
      <c r="O617" s="90">
        <f t="shared" ref="O617:Q617" si="105">SUM(M617:N617)</f>
        <v>1</v>
      </c>
      <c r="P617" s="90"/>
      <c r="Q617" s="90">
        <f t="shared" si="105"/>
        <v>1</v>
      </c>
      <c r="R617" s="90"/>
      <c r="S617" s="90">
        <f t="shared" ref="S617:AK618" si="106">SUM(Q617:R617)</f>
        <v>1</v>
      </c>
      <c r="T617" s="90"/>
      <c r="U617" s="90">
        <f t="shared" si="106"/>
        <v>1</v>
      </c>
      <c r="V617" s="90"/>
      <c r="W617" s="90">
        <f t="shared" si="106"/>
        <v>1</v>
      </c>
      <c r="X617" s="90"/>
      <c r="Y617" s="90">
        <f t="shared" si="106"/>
        <v>1</v>
      </c>
      <c r="Z617" s="90"/>
      <c r="AA617" s="90">
        <f t="shared" si="106"/>
        <v>1</v>
      </c>
      <c r="AB617" s="90"/>
      <c r="AC617" s="90">
        <f t="shared" si="106"/>
        <v>1</v>
      </c>
      <c r="AD617" s="90"/>
      <c r="AE617" s="90">
        <f t="shared" si="106"/>
        <v>1</v>
      </c>
      <c r="AF617" s="90"/>
      <c r="AG617" s="90">
        <f t="shared" si="106"/>
        <v>1</v>
      </c>
      <c r="AH617" s="90"/>
      <c r="AI617" s="90">
        <f t="shared" si="106"/>
        <v>1</v>
      </c>
      <c r="AJ617" s="90"/>
      <c r="AK617" s="90">
        <f t="shared" si="106"/>
        <v>1</v>
      </c>
    </row>
    <row r="618" spans="1:37" x14ac:dyDescent="0.2">
      <c r="A618" s="87" t="s">
        <v>815</v>
      </c>
      <c r="B618" s="90" t="s">
        <v>217</v>
      </c>
      <c r="C618" s="84" t="s">
        <v>3016</v>
      </c>
      <c r="D618" s="94" t="s">
        <v>3182</v>
      </c>
      <c r="E618" s="94" t="s">
        <v>590</v>
      </c>
      <c r="F618" s="100" t="s">
        <v>1678</v>
      </c>
      <c r="G618" s="90">
        <v>30221054</v>
      </c>
      <c r="H618" s="90" t="s">
        <v>3183</v>
      </c>
      <c r="I618" s="86" t="s">
        <v>1586</v>
      </c>
      <c r="J618" s="90" t="s">
        <v>1741</v>
      </c>
      <c r="K618" s="83" t="s">
        <v>2612</v>
      </c>
      <c r="L618" s="82"/>
      <c r="M618" s="90">
        <v>1</v>
      </c>
      <c r="N618" s="90"/>
      <c r="O618" s="90">
        <f t="shared" ref="O618:Q618" si="107">SUM(M618:N618)</f>
        <v>1</v>
      </c>
      <c r="P618" s="90"/>
      <c r="Q618" s="90">
        <f t="shared" si="107"/>
        <v>1</v>
      </c>
      <c r="R618" s="90"/>
      <c r="S618" s="90">
        <f t="shared" si="106"/>
        <v>1</v>
      </c>
      <c r="T618" s="90"/>
      <c r="U618" s="90">
        <f t="shared" si="106"/>
        <v>1</v>
      </c>
      <c r="V618" s="90"/>
      <c r="W618" s="90">
        <f t="shared" si="106"/>
        <v>1</v>
      </c>
      <c r="X618" s="90"/>
      <c r="Y618" s="90">
        <f t="shared" si="106"/>
        <v>1</v>
      </c>
      <c r="Z618" s="90"/>
      <c r="AA618" s="90">
        <f t="shared" si="106"/>
        <v>1</v>
      </c>
      <c r="AB618" s="90"/>
      <c r="AC618" s="90">
        <f t="shared" si="106"/>
        <v>1</v>
      </c>
      <c r="AD618" s="90"/>
      <c r="AE618" s="90">
        <f t="shared" si="106"/>
        <v>1</v>
      </c>
      <c r="AF618" s="90"/>
      <c r="AG618" s="90">
        <f t="shared" si="106"/>
        <v>1</v>
      </c>
      <c r="AH618" s="90"/>
      <c r="AI618" s="90">
        <f t="shared" si="106"/>
        <v>1</v>
      </c>
      <c r="AJ618" s="90"/>
      <c r="AK618" s="90">
        <f t="shared" si="106"/>
        <v>1</v>
      </c>
    </row>
  </sheetData>
  <autoFilter ref="A3:AO618" xr:uid="{00000000-0009-0000-0000-000001000000}">
    <sortState xmlns:xlrd2="http://schemas.microsoft.com/office/spreadsheetml/2017/richdata2" ref="A301:AM374">
      <sortCondition descending="1" ref="F3:F618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247"/>
  <sheetViews>
    <sheetView zoomScale="85" zoomScaleNormal="85" workbookViewId="0">
      <selection activeCell="H248" sqref="H248"/>
    </sheetView>
  </sheetViews>
  <sheetFormatPr defaultColWidth="9" defaultRowHeight="13" x14ac:dyDescent="0.2"/>
  <cols>
    <col min="1" max="1" width="9" style="78" customWidth="1"/>
    <col min="2" max="2" width="13" style="78" bestFit="1" customWidth="1"/>
    <col min="3" max="3" width="2.36328125" style="78" customWidth="1"/>
    <col min="4" max="4" width="9" style="77" customWidth="1"/>
    <col min="5" max="5" width="21.453125" style="78" bestFit="1" customWidth="1"/>
    <col min="6" max="6" width="2.36328125" style="78" customWidth="1"/>
    <col min="7" max="7" width="16" style="78" bestFit="1" customWidth="1"/>
    <col min="8" max="8" width="25" style="78" bestFit="1" customWidth="1"/>
    <col min="9" max="9" width="2.36328125" style="78" customWidth="1"/>
    <col min="10" max="10" width="16" style="78" bestFit="1" customWidth="1"/>
    <col min="11" max="11" width="34" style="78" bestFit="1" customWidth="1"/>
    <col min="12" max="12" width="2.36328125" style="78" customWidth="1"/>
    <col min="13" max="13" width="24.26953125" style="78" bestFit="1" customWidth="1"/>
    <col min="14" max="14" width="22.453125" style="78" bestFit="1" customWidth="1"/>
    <col min="15" max="15" width="2.36328125" style="78" customWidth="1"/>
    <col min="16" max="16" width="24.26953125" style="78" bestFit="1" customWidth="1"/>
    <col min="17" max="17" width="34.90625" style="78" bestFit="1" customWidth="1"/>
    <col min="18" max="18" width="2.36328125" style="78" customWidth="1"/>
    <col min="19" max="19" width="14.90625" style="78" bestFit="1" customWidth="1"/>
    <col min="20" max="20" width="13.6328125" style="78" bestFit="1" customWidth="1"/>
    <col min="21" max="21" width="2.36328125" style="78" customWidth="1"/>
    <col min="22" max="22" width="14.90625" style="78" bestFit="1" customWidth="1"/>
    <col min="23" max="23" width="35.36328125" style="78" bestFit="1" customWidth="1"/>
    <col min="24" max="24" width="2.36328125" style="78" customWidth="1"/>
    <col min="25" max="25" width="14" style="78" bestFit="1" customWidth="1"/>
    <col min="26" max="26" width="31.90625" style="78" bestFit="1" customWidth="1"/>
    <col min="27" max="27" width="2.36328125" style="78" customWidth="1"/>
    <col min="28" max="28" width="14" style="78" bestFit="1" customWidth="1"/>
    <col min="29" max="29" width="83.08984375" style="78" bestFit="1" customWidth="1"/>
    <col min="30" max="30" width="9" style="78" customWidth="1"/>
    <col min="31" max="16384" width="9" style="78"/>
  </cols>
  <sheetData>
    <row r="2" spans="1:29" s="79" customFormat="1" x14ac:dyDescent="0.2">
      <c r="A2" s="88" t="s">
        <v>2605</v>
      </c>
      <c r="B2" s="88" t="s">
        <v>2606</v>
      </c>
      <c r="D2" s="81" t="s">
        <v>438</v>
      </c>
      <c r="E2" s="88" t="s">
        <v>10</v>
      </c>
      <c r="G2" s="81" t="s">
        <v>1272</v>
      </c>
      <c r="H2" s="88" t="s">
        <v>278</v>
      </c>
      <c r="J2" s="81" t="s">
        <v>1374</v>
      </c>
      <c r="K2" s="88" t="s">
        <v>48</v>
      </c>
      <c r="M2" s="81" t="s">
        <v>1272</v>
      </c>
      <c r="N2" s="88" t="s">
        <v>278</v>
      </c>
      <c r="P2" s="81" t="s">
        <v>1374</v>
      </c>
      <c r="Q2" s="88" t="s">
        <v>48</v>
      </c>
      <c r="S2" s="81" t="s">
        <v>1272</v>
      </c>
      <c r="T2" s="88" t="s">
        <v>278</v>
      </c>
      <c r="V2" s="81" t="s">
        <v>1374</v>
      </c>
      <c r="W2" s="88" t="s">
        <v>48</v>
      </c>
      <c r="Y2" s="81" t="s">
        <v>1272</v>
      </c>
      <c r="Z2" s="88" t="s">
        <v>278</v>
      </c>
      <c r="AB2" s="81" t="s">
        <v>1374</v>
      </c>
      <c r="AC2" s="88" t="s">
        <v>48</v>
      </c>
    </row>
    <row r="3" spans="1:29" s="79" customFormat="1" x14ac:dyDescent="0.2">
      <c r="A3" s="107"/>
      <c r="B3" s="107"/>
      <c r="D3" s="83"/>
      <c r="E3" s="107"/>
      <c r="G3" s="83" t="s">
        <v>1131</v>
      </c>
      <c r="H3" s="107"/>
      <c r="J3" s="83" t="s">
        <v>1131</v>
      </c>
      <c r="K3" s="107"/>
      <c r="M3" s="83" t="s">
        <v>1059</v>
      </c>
      <c r="N3" s="107"/>
      <c r="P3" s="83" t="s">
        <v>1059</v>
      </c>
      <c r="Q3" s="107"/>
      <c r="S3" s="83" t="s">
        <v>1497</v>
      </c>
      <c r="T3" s="107"/>
      <c r="V3" s="83" t="s">
        <v>1497</v>
      </c>
      <c r="W3" s="107"/>
      <c r="Y3" s="83" t="s">
        <v>1660</v>
      </c>
      <c r="Z3" s="107"/>
      <c r="AB3" s="83" t="s">
        <v>1660</v>
      </c>
      <c r="AC3" s="107"/>
    </row>
    <row r="4" spans="1:29" x14ac:dyDescent="0.2">
      <c r="A4" s="90" t="s">
        <v>461</v>
      </c>
      <c r="B4" s="90" t="s">
        <v>201</v>
      </c>
      <c r="D4" s="103" t="s">
        <v>469</v>
      </c>
      <c r="E4" s="90" t="s">
        <v>1739</v>
      </c>
      <c r="G4" s="83" t="s">
        <v>128</v>
      </c>
      <c r="H4" s="107" t="s">
        <v>759</v>
      </c>
      <c r="J4" s="83" t="s">
        <v>961</v>
      </c>
      <c r="K4" s="107" t="s">
        <v>1031</v>
      </c>
      <c r="M4" s="93" t="s">
        <v>128</v>
      </c>
      <c r="N4" s="93" t="s">
        <v>1380</v>
      </c>
      <c r="P4" s="93" t="s">
        <v>961</v>
      </c>
      <c r="Q4" s="93" t="s">
        <v>1483</v>
      </c>
      <c r="S4" s="93" t="s">
        <v>128</v>
      </c>
      <c r="T4" s="93" t="s">
        <v>202</v>
      </c>
      <c r="V4" s="93" t="s">
        <v>961</v>
      </c>
      <c r="W4" s="93" t="s">
        <v>1500</v>
      </c>
      <c r="Y4" s="93" t="s">
        <v>128</v>
      </c>
      <c r="Z4" s="93" t="s">
        <v>1502</v>
      </c>
      <c r="AB4" s="93" t="s">
        <v>961</v>
      </c>
      <c r="AC4" s="93" t="s">
        <v>1705</v>
      </c>
    </row>
    <row r="5" spans="1:29" x14ac:dyDescent="0.2">
      <c r="A5" s="90" t="s">
        <v>40</v>
      </c>
      <c r="B5" s="90" t="s">
        <v>827</v>
      </c>
      <c r="D5" s="103" t="s">
        <v>834</v>
      </c>
      <c r="E5" s="90" t="s">
        <v>1522</v>
      </c>
      <c r="G5" s="84" t="s">
        <v>476</v>
      </c>
      <c r="H5" s="115" t="s">
        <v>863</v>
      </c>
      <c r="J5" s="84" t="s">
        <v>390</v>
      </c>
      <c r="K5" s="115" t="s">
        <v>1337</v>
      </c>
      <c r="M5" s="94" t="s">
        <v>476</v>
      </c>
      <c r="N5" s="94" t="s">
        <v>1383</v>
      </c>
      <c r="P5" s="94" t="s">
        <v>390</v>
      </c>
      <c r="Q5" s="94" t="s">
        <v>268</v>
      </c>
      <c r="S5" s="94" t="s">
        <v>476</v>
      </c>
      <c r="T5" s="94" t="s">
        <v>1493</v>
      </c>
      <c r="V5" s="87" t="s">
        <v>390</v>
      </c>
      <c r="W5" s="94" t="s">
        <v>987</v>
      </c>
      <c r="Y5" s="94" t="s">
        <v>476</v>
      </c>
      <c r="Z5" s="94" t="s">
        <v>422</v>
      </c>
      <c r="AB5" s="94" t="s">
        <v>390</v>
      </c>
      <c r="AC5" s="94" t="s">
        <v>1730</v>
      </c>
    </row>
    <row r="6" spans="1:29" x14ac:dyDescent="0.2">
      <c r="A6" s="90" t="s">
        <v>815</v>
      </c>
      <c r="B6" s="90" t="s">
        <v>831</v>
      </c>
      <c r="D6" s="103" t="s">
        <v>335</v>
      </c>
      <c r="E6" s="90" t="s">
        <v>2750</v>
      </c>
      <c r="G6" s="84" t="s">
        <v>478</v>
      </c>
      <c r="H6" s="115" t="s">
        <v>865</v>
      </c>
      <c r="J6" s="84" t="s">
        <v>604</v>
      </c>
      <c r="K6" s="115" t="s">
        <v>646</v>
      </c>
      <c r="M6" s="94" t="s">
        <v>478</v>
      </c>
      <c r="N6" s="94" t="s">
        <v>1384</v>
      </c>
      <c r="P6" s="94" t="s">
        <v>604</v>
      </c>
      <c r="Q6" s="94" t="s">
        <v>1485</v>
      </c>
      <c r="S6" s="94" t="s">
        <v>478</v>
      </c>
      <c r="T6" s="94" t="s">
        <v>1494</v>
      </c>
      <c r="V6" s="94" t="s">
        <v>604</v>
      </c>
      <c r="W6" s="94" t="s">
        <v>808</v>
      </c>
      <c r="Y6" s="94" t="s">
        <v>478</v>
      </c>
      <c r="Z6" s="94" t="s">
        <v>1365</v>
      </c>
      <c r="AB6" s="94" t="s">
        <v>604</v>
      </c>
      <c r="AC6" s="94" t="s">
        <v>1178</v>
      </c>
    </row>
    <row r="7" spans="1:29" x14ac:dyDescent="0.2">
      <c r="A7" s="90" t="s">
        <v>821</v>
      </c>
      <c r="B7" s="90" t="s">
        <v>255</v>
      </c>
      <c r="D7" s="103" t="s">
        <v>205</v>
      </c>
      <c r="E7" s="90" t="s">
        <v>859</v>
      </c>
      <c r="G7" s="84" t="s">
        <v>485</v>
      </c>
      <c r="H7" s="115" t="s">
        <v>871</v>
      </c>
      <c r="J7" s="84" t="s">
        <v>363</v>
      </c>
      <c r="K7" s="115" t="s">
        <v>1358</v>
      </c>
      <c r="M7" s="94" t="s">
        <v>485</v>
      </c>
      <c r="N7" s="94" t="s">
        <v>1386</v>
      </c>
      <c r="P7" s="94" t="s">
        <v>363</v>
      </c>
      <c r="Q7" s="94" t="s">
        <v>226</v>
      </c>
      <c r="S7" s="87" t="s">
        <v>485</v>
      </c>
      <c r="T7" s="94" t="s">
        <v>2986</v>
      </c>
      <c r="V7" s="87" t="s">
        <v>363</v>
      </c>
      <c r="W7" s="94" t="s">
        <v>1852</v>
      </c>
      <c r="Y7" s="94" t="s">
        <v>485</v>
      </c>
      <c r="Z7" s="94" t="s">
        <v>1392</v>
      </c>
      <c r="AB7" s="94" t="s">
        <v>363</v>
      </c>
      <c r="AC7" s="94" t="s">
        <v>1311</v>
      </c>
    </row>
    <row r="8" spans="1:29" x14ac:dyDescent="0.2">
      <c r="D8" s="103" t="s">
        <v>777</v>
      </c>
      <c r="E8" s="90" t="s">
        <v>62</v>
      </c>
      <c r="G8" s="84" t="s">
        <v>491</v>
      </c>
      <c r="H8" s="115" t="s">
        <v>875</v>
      </c>
      <c r="J8" s="84" t="s">
        <v>1280</v>
      </c>
      <c r="K8" s="115" t="s">
        <v>42</v>
      </c>
      <c r="M8" s="94" t="s">
        <v>491</v>
      </c>
      <c r="N8" s="94" t="s">
        <v>90</v>
      </c>
      <c r="P8" s="94" t="s">
        <v>1280</v>
      </c>
      <c r="Q8" s="94" t="s">
        <v>508</v>
      </c>
      <c r="S8" s="87" t="s">
        <v>491</v>
      </c>
      <c r="T8" s="94" t="s">
        <v>2987</v>
      </c>
      <c r="Y8" s="94" t="s">
        <v>491</v>
      </c>
      <c r="Z8" s="94" t="s">
        <v>1505</v>
      </c>
      <c r="AB8" s="94" t="s">
        <v>1280</v>
      </c>
      <c r="AC8" s="94" t="s">
        <v>1509</v>
      </c>
    </row>
    <row r="9" spans="1:29" x14ac:dyDescent="0.2">
      <c r="D9" s="103" t="s">
        <v>848</v>
      </c>
      <c r="E9" s="90" t="s">
        <v>1746</v>
      </c>
      <c r="G9" s="84" t="s">
        <v>496</v>
      </c>
      <c r="H9" s="115" t="s">
        <v>877</v>
      </c>
      <c r="J9" s="84" t="s">
        <v>1283</v>
      </c>
      <c r="K9" s="115" t="s">
        <v>1329</v>
      </c>
      <c r="M9" s="94" t="s">
        <v>496</v>
      </c>
      <c r="N9" s="94" t="s">
        <v>1387</v>
      </c>
      <c r="P9" s="94" t="s">
        <v>1283</v>
      </c>
      <c r="Q9" s="94" t="s">
        <v>743</v>
      </c>
      <c r="S9" s="87" t="s">
        <v>496</v>
      </c>
      <c r="T9" s="94" t="s">
        <v>296</v>
      </c>
      <c r="Y9" s="94" t="s">
        <v>496</v>
      </c>
      <c r="Z9" s="94" t="s">
        <v>1501</v>
      </c>
      <c r="AB9" s="94" t="s">
        <v>1283</v>
      </c>
      <c r="AC9" s="94" t="s">
        <v>1672</v>
      </c>
    </row>
    <row r="10" spans="1:29" x14ac:dyDescent="0.2">
      <c r="D10" s="103" t="s">
        <v>642</v>
      </c>
      <c r="E10" s="90" t="s">
        <v>546</v>
      </c>
      <c r="G10" s="84" t="s">
        <v>500</v>
      </c>
      <c r="H10" s="115" t="s">
        <v>738</v>
      </c>
      <c r="J10" s="84" t="s">
        <v>431</v>
      </c>
      <c r="K10" s="115" t="s">
        <v>1310</v>
      </c>
      <c r="M10" s="94" t="s">
        <v>500</v>
      </c>
      <c r="N10" s="94" t="s">
        <v>902</v>
      </c>
      <c r="P10" s="94" t="s">
        <v>431</v>
      </c>
      <c r="Q10" s="94" t="s">
        <v>1488</v>
      </c>
      <c r="Y10" s="94" t="s">
        <v>500</v>
      </c>
      <c r="Z10" s="94" t="s">
        <v>680</v>
      </c>
      <c r="AB10" s="94" t="s">
        <v>431</v>
      </c>
      <c r="AC10" s="94" t="s">
        <v>1713</v>
      </c>
    </row>
    <row r="11" spans="1:29" x14ac:dyDescent="0.2">
      <c r="D11" s="103" t="s">
        <v>509</v>
      </c>
      <c r="E11" s="90" t="s">
        <v>668</v>
      </c>
      <c r="G11" s="84" t="s">
        <v>505</v>
      </c>
      <c r="H11" s="115" t="s">
        <v>523</v>
      </c>
      <c r="J11" s="84" t="s">
        <v>601</v>
      </c>
      <c r="K11" s="115" t="s">
        <v>1326</v>
      </c>
      <c r="M11" s="94" t="s">
        <v>505</v>
      </c>
      <c r="N11" s="94" t="s">
        <v>1388</v>
      </c>
      <c r="P11" s="94" t="s">
        <v>601</v>
      </c>
      <c r="Q11" s="94" t="s">
        <v>1486</v>
      </c>
      <c r="Y11" s="94" t="s">
        <v>505</v>
      </c>
      <c r="Z11" s="94" t="s">
        <v>957</v>
      </c>
      <c r="AB11" s="94" t="s">
        <v>601</v>
      </c>
      <c r="AC11" s="94" t="s">
        <v>1722</v>
      </c>
    </row>
    <row r="12" spans="1:29" x14ac:dyDescent="0.2">
      <c r="D12" s="103" t="s">
        <v>854</v>
      </c>
      <c r="E12" s="90" t="s">
        <v>1752</v>
      </c>
      <c r="G12" s="84" t="s">
        <v>510</v>
      </c>
      <c r="H12" s="115" t="s">
        <v>880</v>
      </c>
      <c r="J12" s="84" t="s">
        <v>659</v>
      </c>
      <c r="K12" s="115" t="s">
        <v>1338</v>
      </c>
      <c r="M12" s="94" t="s">
        <v>510</v>
      </c>
      <c r="N12" s="94" t="s">
        <v>1056</v>
      </c>
      <c r="P12" s="94" t="s">
        <v>659</v>
      </c>
      <c r="Q12" s="94" t="s">
        <v>1482</v>
      </c>
      <c r="Y12" s="94" t="s">
        <v>510</v>
      </c>
      <c r="Z12" s="94" t="s">
        <v>1506</v>
      </c>
      <c r="AB12" s="94" t="s">
        <v>659</v>
      </c>
      <c r="AC12" s="94" t="s">
        <v>1103</v>
      </c>
    </row>
    <row r="13" spans="1:29" x14ac:dyDescent="0.2">
      <c r="D13" s="103" t="s">
        <v>1756</v>
      </c>
      <c r="E13" s="90" t="s">
        <v>1271</v>
      </c>
      <c r="G13" s="84" t="s">
        <v>449</v>
      </c>
      <c r="H13" s="115" t="s">
        <v>185</v>
      </c>
      <c r="J13" s="84" t="s">
        <v>774</v>
      </c>
      <c r="K13" s="115" t="s">
        <v>1339</v>
      </c>
      <c r="M13" s="94" t="s">
        <v>449</v>
      </c>
      <c r="N13" s="94" t="s">
        <v>1389</v>
      </c>
      <c r="P13" s="94" t="s">
        <v>774</v>
      </c>
      <c r="Q13" s="94" t="s">
        <v>1492</v>
      </c>
      <c r="Y13" s="94" t="s">
        <v>449</v>
      </c>
      <c r="Z13" s="94" t="s">
        <v>1450</v>
      </c>
      <c r="AB13" s="94" t="s">
        <v>774</v>
      </c>
      <c r="AC13" s="94" t="s">
        <v>1674</v>
      </c>
    </row>
    <row r="14" spans="1:29" x14ac:dyDescent="0.2">
      <c r="D14" s="103" t="s">
        <v>1759</v>
      </c>
      <c r="E14" s="90" t="s">
        <v>1766</v>
      </c>
      <c r="G14" s="84" t="s">
        <v>19</v>
      </c>
      <c r="H14" s="115" t="s">
        <v>5</v>
      </c>
      <c r="J14" s="84" t="s">
        <v>811</v>
      </c>
      <c r="K14" s="115" t="s">
        <v>927</v>
      </c>
      <c r="M14" s="94" t="s">
        <v>19</v>
      </c>
      <c r="N14" s="94" t="s">
        <v>64</v>
      </c>
      <c r="P14" s="87" t="s">
        <v>811</v>
      </c>
      <c r="Q14" s="94" t="s">
        <v>679</v>
      </c>
      <c r="Y14" s="94" t="s">
        <v>19</v>
      </c>
      <c r="Z14" s="94" t="s">
        <v>633</v>
      </c>
      <c r="AB14" s="94" t="s">
        <v>811</v>
      </c>
      <c r="AC14" s="94" t="s">
        <v>1074</v>
      </c>
    </row>
    <row r="15" spans="1:29" x14ac:dyDescent="0.2">
      <c r="D15" s="103" t="s">
        <v>1760</v>
      </c>
      <c r="E15" s="90" t="s">
        <v>1768</v>
      </c>
      <c r="G15" s="84" t="s">
        <v>514</v>
      </c>
      <c r="H15" s="115" t="s">
        <v>582</v>
      </c>
      <c r="J15" s="84" t="s">
        <v>140</v>
      </c>
      <c r="K15" s="115" t="s">
        <v>858</v>
      </c>
      <c r="M15" s="94" t="s">
        <v>514</v>
      </c>
      <c r="N15" s="94" t="s">
        <v>593</v>
      </c>
      <c r="P15" s="94" t="s">
        <v>140</v>
      </c>
      <c r="Q15" s="94" t="s">
        <v>1478</v>
      </c>
      <c r="Y15" s="94" t="s">
        <v>514</v>
      </c>
      <c r="Z15" s="94" t="s">
        <v>1508</v>
      </c>
      <c r="AB15" s="94" t="s">
        <v>140</v>
      </c>
      <c r="AC15" s="94" t="s">
        <v>448</v>
      </c>
    </row>
    <row r="16" spans="1:29" x14ac:dyDescent="0.2">
      <c r="D16" s="103" t="s">
        <v>1586</v>
      </c>
      <c r="E16" s="90" t="s">
        <v>1742</v>
      </c>
      <c r="G16" s="84" t="s">
        <v>518</v>
      </c>
      <c r="H16" s="115" t="s">
        <v>883</v>
      </c>
      <c r="J16" s="84" t="s">
        <v>1278</v>
      </c>
      <c r="K16" s="115" t="s">
        <v>1134</v>
      </c>
      <c r="M16" s="94" t="s">
        <v>518</v>
      </c>
      <c r="N16" s="94" t="s">
        <v>1390</v>
      </c>
      <c r="P16" s="94" t="s">
        <v>1278</v>
      </c>
      <c r="Q16" s="94" t="s">
        <v>783</v>
      </c>
      <c r="Y16" s="94" t="s">
        <v>518</v>
      </c>
      <c r="Z16" s="94" t="s">
        <v>1510</v>
      </c>
      <c r="AB16" s="94" t="s">
        <v>1278</v>
      </c>
      <c r="AC16" s="94" t="s">
        <v>380</v>
      </c>
    </row>
    <row r="17" spans="7:29" x14ac:dyDescent="0.2">
      <c r="G17" s="84" t="s">
        <v>115</v>
      </c>
      <c r="H17" s="115" t="s">
        <v>884</v>
      </c>
      <c r="J17" s="84" t="s">
        <v>1297</v>
      </c>
      <c r="K17" s="115" t="s">
        <v>1354</v>
      </c>
      <c r="M17" s="94" t="s">
        <v>115</v>
      </c>
      <c r="N17" s="94" t="s">
        <v>1196</v>
      </c>
      <c r="P17" s="94" t="s">
        <v>1297</v>
      </c>
      <c r="Q17" s="94" t="s">
        <v>1409</v>
      </c>
      <c r="Y17" s="94" t="s">
        <v>115</v>
      </c>
      <c r="Z17" s="94" t="s">
        <v>266</v>
      </c>
      <c r="AB17" s="94" t="s">
        <v>1297</v>
      </c>
      <c r="AC17" s="94" t="s">
        <v>1736</v>
      </c>
    </row>
    <row r="18" spans="7:29" x14ac:dyDescent="0.2">
      <c r="G18" s="84" t="s">
        <v>428</v>
      </c>
      <c r="H18" s="115" t="s">
        <v>887</v>
      </c>
      <c r="J18" s="84" t="s">
        <v>1296</v>
      </c>
      <c r="K18" s="115" t="s">
        <v>1348</v>
      </c>
      <c r="M18" s="94" t="s">
        <v>428</v>
      </c>
      <c r="N18" s="94" t="s">
        <v>1397</v>
      </c>
      <c r="P18" s="94" t="s">
        <v>1296</v>
      </c>
      <c r="Q18" s="94" t="s">
        <v>1476</v>
      </c>
      <c r="Y18" s="94" t="s">
        <v>428</v>
      </c>
      <c r="Z18" s="94" t="s">
        <v>266</v>
      </c>
      <c r="AB18" s="94" t="s">
        <v>1296</v>
      </c>
      <c r="AC18" s="94" t="s">
        <v>654</v>
      </c>
    </row>
    <row r="19" spans="7:29" x14ac:dyDescent="0.2">
      <c r="G19" s="84" t="s">
        <v>522</v>
      </c>
      <c r="H19" s="115" t="s">
        <v>567</v>
      </c>
      <c r="J19" s="84" t="s">
        <v>85</v>
      </c>
      <c r="K19" s="115" t="s">
        <v>1328</v>
      </c>
      <c r="M19" s="94" t="s">
        <v>522</v>
      </c>
      <c r="N19" s="94" t="s">
        <v>1398</v>
      </c>
      <c r="P19" s="94" t="s">
        <v>85</v>
      </c>
      <c r="Q19" s="94" t="s">
        <v>1333</v>
      </c>
      <c r="Y19" s="94" t="s">
        <v>522</v>
      </c>
      <c r="Z19" s="94" t="s">
        <v>266</v>
      </c>
      <c r="AB19" s="94" t="s">
        <v>85</v>
      </c>
      <c r="AC19" s="94" t="s">
        <v>1673</v>
      </c>
    </row>
    <row r="20" spans="7:29" x14ac:dyDescent="0.2">
      <c r="G20" s="84" t="s">
        <v>525</v>
      </c>
      <c r="H20" s="115" t="s">
        <v>890</v>
      </c>
      <c r="J20" s="84" t="s">
        <v>1091</v>
      </c>
      <c r="K20" s="115" t="s">
        <v>1366</v>
      </c>
      <c r="M20" s="94" t="s">
        <v>525</v>
      </c>
      <c r="N20" s="94" t="s">
        <v>809</v>
      </c>
      <c r="P20" s="94" t="s">
        <v>1091</v>
      </c>
      <c r="Q20" s="94" t="s">
        <v>299</v>
      </c>
      <c r="Y20" s="94" t="s">
        <v>525</v>
      </c>
      <c r="Z20" s="94" t="s">
        <v>266</v>
      </c>
      <c r="AB20" s="94" t="s">
        <v>1091</v>
      </c>
      <c r="AC20" s="94" t="s">
        <v>1665</v>
      </c>
    </row>
    <row r="21" spans="7:29" x14ac:dyDescent="0.2">
      <c r="G21" s="84" t="s">
        <v>289</v>
      </c>
      <c r="H21" s="115" t="s">
        <v>891</v>
      </c>
      <c r="J21" s="84" t="s">
        <v>1019</v>
      </c>
      <c r="K21" s="115" t="s">
        <v>781</v>
      </c>
      <c r="M21" s="94" t="s">
        <v>289</v>
      </c>
      <c r="N21" s="94" t="s">
        <v>1401</v>
      </c>
      <c r="P21" s="94" t="s">
        <v>1019</v>
      </c>
      <c r="Q21" s="94" t="s">
        <v>1490</v>
      </c>
      <c r="Y21" s="94" t="s">
        <v>289</v>
      </c>
      <c r="Z21" s="94" t="s">
        <v>266</v>
      </c>
      <c r="AB21" s="94" t="s">
        <v>1019</v>
      </c>
      <c r="AC21" s="94" t="s">
        <v>149</v>
      </c>
    </row>
    <row r="22" spans="7:29" x14ac:dyDescent="0.2">
      <c r="G22" s="84" t="s">
        <v>346</v>
      </c>
      <c r="H22" s="115" t="s">
        <v>12</v>
      </c>
      <c r="J22" s="84" t="s">
        <v>660</v>
      </c>
      <c r="K22" s="115" t="s">
        <v>690</v>
      </c>
      <c r="M22" s="94" t="s">
        <v>346</v>
      </c>
      <c r="N22" s="94" t="s">
        <v>7</v>
      </c>
      <c r="P22" s="94" t="s">
        <v>660</v>
      </c>
      <c r="Q22" s="94" t="s">
        <v>651</v>
      </c>
      <c r="Y22" s="94" t="s">
        <v>346</v>
      </c>
      <c r="Z22" s="94" t="s">
        <v>872</v>
      </c>
      <c r="AB22" s="94" t="s">
        <v>660</v>
      </c>
      <c r="AC22" s="94" t="s">
        <v>830</v>
      </c>
    </row>
    <row r="23" spans="7:29" x14ac:dyDescent="0.2">
      <c r="G23" s="84" t="s">
        <v>533</v>
      </c>
      <c r="H23" s="115" t="s">
        <v>383</v>
      </c>
      <c r="J23" s="84" t="s">
        <v>764</v>
      </c>
      <c r="K23" s="115" t="s">
        <v>1368</v>
      </c>
      <c r="M23" s="94" t="s">
        <v>533</v>
      </c>
      <c r="N23" s="94" t="s">
        <v>1403</v>
      </c>
      <c r="P23" s="94" t="s">
        <v>764</v>
      </c>
      <c r="Q23" s="94" t="s">
        <v>714</v>
      </c>
      <c r="Y23" s="94" t="s">
        <v>533</v>
      </c>
      <c r="Z23" s="94" t="s">
        <v>1107</v>
      </c>
      <c r="AB23" s="94" t="s">
        <v>764</v>
      </c>
      <c r="AC23" s="94" t="s">
        <v>1685</v>
      </c>
    </row>
    <row r="24" spans="7:29" x14ac:dyDescent="0.2">
      <c r="G24" s="84" t="s">
        <v>534</v>
      </c>
      <c r="H24" s="115" t="s">
        <v>459</v>
      </c>
      <c r="J24" s="84" t="s">
        <v>480</v>
      </c>
      <c r="K24" s="115" t="s">
        <v>1261</v>
      </c>
      <c r="M24" s="94" t="s">
        <v>534</v>
      </c>
      <c r="N24" s="94" t="s">
        <v>1334</v>
      </c>
      <c r="P24" s="94" t="s">
        <v>480</v>
      </c>
      <c r="Q24" s="94" t="s">
        <v>1393</v>
      </c>
      <c r="Y24" s="94" t="s">
        <v>534</v>
      </c>
      <c r="Z24" s="94" t="s">
        <v>1511</v>
      </c>
      <c r="AB24" s="94" t="s">
        <v>480</v>
      </c>
      <c r="AC24" s="94" t="s">
        <v>1615</v>
      </c>
    </row>
    <row r="25" spans="7:29" x14ac:dyDescent="0.2">
      <c r="G25" s="84" t="s">
        <v>374</v>
      </c>
      <c r="H25" s="115" t="s">
        <v>892</v>
      </c>
      <c r="J25" s="84" t="s">
        <v>715</v>
      </c>
      <c r="K25" s="115" t="s">
        <v>596</v>
      </c>
      <c r="M25" s="94" t="s">
        <v>374</v>
      </c>
      <c r="N25" s="94" t="s">
        <v>101</v>
      </c>
      <c r="P25" s="94" t="s">
        <v>715</v>
      </c>
      <c r="Q25" s="94" t="s">
        <v>762</v>
      </c>
      <c r="Y25" s="94" t="s">
        <v>374</v>
      </c>
      <c r="Z25" s="94" t="s">
        <v>502</v>
      </c>
      <c r="AB25" s="94" t="s">
        <v>715</v>
      </c>
      <c r="AC25" s="94" t="s">
        <v>1677</v>
      </c>
    </row>
    <row r="26" spans="7:29" x14ac:dyDescent="0.2">
      <c r="G26" s="84" t="s">
        <v>538</v>
      </c>
      <c r="H26" s="115" t="s">
        <v>893</v>
      </c>
      <c r="J26" s="84" t="s">
        <v>224</v>
      </c>
      <c r="K26" s="115" t="s">
        <v>966</v>
      </c>
      <c r="M26" s="94" t="s">
        <v>538</v>
      </c>
      <c r="N26" s="94" t="s">
        <v>1404</v>
      </c>
      <c r="P26" s="87" t="s">
        <v>224</v>
      </c>
      <c r="Q26" s="94" t="s">
        <v>2979</v>
      </c>
      <c r="Y26" s="94" t="s">
        <v>538</v>
      </c>
      <c r="Z26" s="94" t="s">
        <v>1512</v>
      </c>
      <c r="AB26" s="94" t="s">
        <v>224</v>
      </c>
      <c r="AC26" s="94" t="s">
        <v>1681</v>
      </c>
    </row>
    <row r="27" spans="7:29" x14ac:dyDescent="0.2">
      <c r="G27" s="84" t="s">
        <v>543</v>
      </c>
      <c r="H27" s="115" t="s">
        <v>894</v>
      </c>
      <c r="J27" s="84" t="s">
        <v>641</v>
      </c>
      <c r="K27" s="115" t="s">
        <v>561</v>
      </c>
      <c r="M27" s="94" t="s">
        <v>543</v>
      </c>
      <c r="N27" s="94" t="s">
        <v>1406</v>
      </c>
      <c r="Y27" s="94" t="s">
        <v>543</v>
      </c>
      <c r="Z27" s="94" t="s">
        <v>1514</v>
      </c>
      <c r="AB27" s="94" t="s">
        <v>641</v>
      </c>
      <c r="AC27" s="94" t="s">
        <v>1054</v>
      </c>
    </row>
    <row r="28" spans="7:29" x14ac:dyDescent="0.2">
      <c r="G28" s="84" t="s">
        <v>547</v>
      </c>
      <c r="H28" s="115" t="s">
        <v>897</v>
      </c>
      <c r="J28" s="84" t="s">
        <v>392</v>
      </c>
      <c r="K28" s="115" t="s">
        <v>735</v>
      </c>
      <c r="M28" s="94" t="s">
        <v>547</v>
      </c>
      <c r="N28" s="94" t="s">
        <v>1304</v>
      </c>
      <c r="Y28" s="94" t="s">
        <v>547</v>
      </c>
      <c r="Z28" s="94" t="s">
        <v>1517</v>
      </c>
      <c r="AB28" s="94" t="s">
        <v>392</v>
      </c>
      <c r="AC28" s="94" t="s">
        <v>1440</v>
      </c>
    </row>
    <row r="29" spans="7:29" x14ac:dyDescent="0.2">
      <c r="G29" s="84" t="s">
        <v>181</v>
      </c>
      <c r="H29" s="115" t="s">
        <v>898</v>
      </c>
      <c r="J29" s="84" t="s">
        <v>747</v>
      </c>
      <c r="K29" s="115" t="s">
        <v>1324</v>
      </c>
      <c r="M29" s="94" t="s">
        <v>181</v>
      </c>
      <c r="N29" s="94" t="s">
        <v>1035</v>
      </c>
      <c r="Y29" s="94" t="s">
        <v>181</v>
      </c>
      <c r="Z29" s="94" t="s">
        <v>1518</v>
      </c>
      <c r="AB29" s="94" t="s">
        <v>747</v>
      </c>
      <c r="AC29" s="94" t="s">
        <v>158</v>
      </c>
    </row>
    <row r="30" spans="7:29" x14ac:dyDescent="0.2">
      <c r="G30" s="84" t="s">
        <v>552</v>
      </c>
      <c r="H30" s="115" t="s">
        <v>901</v>
      </c>
      <c r="J30" s="84" t="s">
        <v>174</v>
      </c>
      <c r="K30" s="115" t="s">
        <v>107</v>
      </c>
      <c r="M30" s="94" t="s">
        <v>552</v>
      </c>
      <c r="N30" s="94" t="s">
        <v>767</v>
      </c>
      <c r="Y30" s="94" t="s">
        <v>552</v>
      </c>
      <c r="Z30" s="94" t="s">
        <v>1519</v>
      </c>
      <c r="AB30" s="94" t="s">
        <v>174</v>
      </c>
      <c r="AC30" s="94" t="s">
        <v>684</v>
      </c>
    </row>
    <row r="31" spans="7:29" x14ac:dyDescent="0.2">
      <c r="G31" s="84" t="s">
        <v>554</v>
      </c>
      <c r="H31" s="115" t="s">
        <v>92</v>
      </c>
      <c r="J31" s="84" t="s">
        <v>1291</v>
      </c>
      <c r="K31" s="115" t="s">
        <v>1335</v>
      </c>
      <c r="M31" s="94" t="s">
        <v>554</v>
      </c>
      <c r="N31" s="94" t="s">
        <v>1410</v>
      </c>
      <c r="Y31" s="94" t="s">
        <v>554</v>
      </c>
      <c r="Z31" s="94" t="s">
        <v>1521</v>
      </c>
      <c r="AB31" s="94" t="s">
        <v>1291</v>
      </c>
      <c r="AC31" s="94" t="s">
        <v>1312</v>
      </c>
    </row>
    <row r="32" spans="7:29" x14ac:dyDescent="0.2">
      <c r="G32" s="84" t="s">
        <v>560</v>
      </c>
      <c r="H32" s="115" t="s">
        <v>290</v>
      </c>
      <c r="J32" s="84" t="s">
        <v>551</v>
      </c>
      <c r="K32" s="115" t="s">
        <v>1315</v>
      </c>
      <c r="M32" s="94" t="s">
        <v>560</v>
      </c>
      <c r="N32" s="94" t="s">
        <v>464</v>
      </c>
      <c r="Y32" s="94" t="s">
        <v>560</v>
      </c>
      <c r="Z32" s="94" t="s">
        <v>1523</v>
      </c>
      <c r="AB32" s="94" t="s">
        <v>551</v>
      </c>
      <c r="AC32" s="94" t="s">
        <v>677</v>
      </c>
    </row>
    <row r="33" spans="7:29" x14ac:dyDescent="0.2">
      <c r="G33" s="84" t="s">
        <v>562</v>
      </c>
      <c r="H33" s="115" t="s">
        <v>905</v>
      </c>
      <c r="J33" s="84" t="s">
        <v>233</v>
      </c>
      <c r="K33" s="115" t="s">
        <v>549</v>
      </c>
      <c r="M33" s="94" t="s">
        <v>562</v>
      </c>
      <c r="N33" s="94" t="s">
        <v>693</v>
      </c>
      <c r="Y33" s="94" t="s">
        <v>562</v>
      </c>
      <c r="Z33" s="94" t="s">
        <v>404</v>
      </c>
      <c r="AB33" s="94" t="s">
        <v>233</v>
      </c>
      <c r="AC33" s="94" t="s">
        <v>1680</v>
      </c>
    </row>
    <row r="34" spans="7:29" x14ac:dyDescent="0.2">
      <c r="G34" s="84" t="s">
        <v>565</v>
      </c>
      <c r="H34" s="115" t="s">
        <v>906</v>
      </c>
      <c r="J34" s="84" t="s">
        <v>1289</v>
      </c>
      <c r="K34" s="115" t="s">
        <v>131</v>
      </c>
      <c r="M34" s="94" t="s">
        <v>565</v>
      </c>
      <c r="N34" s="94" t="s">
        <v>1414</v>
      </c>
      <c r="Y34" s="94" t="s">
        <v>565</v>
      </c>
      <c r="Z34" s="94" t="s">
        <v>1524</v>
      </c>
      <c r="AB34" s="94" t="s">
        <v>1289</v>
      </c>
      <c r="AC34" s="94" t="s">
        <v>1670</v>
      </c>
    </row>
    <row r="35" spans="7:29" x14ac:dyDescent="0.2">
      <c r="G35" s="84" t="s">
        <v>569</v>
      </c>
      <c r="H35" s="115" t="s">
        <v>908</v>
      </c>
      <c r="J35" s="84" t="s">
        <v>682</v>
      </c>
      <c r="K35" s="115" t="s">
        <v>1352</v>
      </c>
      <c r="M35" s="94" t="s">
        <v>569</v>
      </c>
      <c r="N35" s="94" t="s">
        <v>402</v>
      </c>
      <c r="Y35" s="94" t="s">
        <v>569</v>
      </c>
      <c r="Z35" s="94" t="s">
        <v>1525</v>
      </c>
      <c r="AB35" s="94" t="s">
        <v>682</v>
      </c>
      <c r="AC35" s="94" t="s">
        <v>1418</v>
      </c>
    </row>
    <row r="36" spans="7:29" x14ac:dyDescent="0.2">
      <c r="G36" s="84" t="s">
        <v>911</v>
      </c>
      <c r="H36" s="115" t="s">
        <v>182</v>
      </c>
      <c r="J36" s="84" t="s">
        <v>1305</v>
      </c>
      <c r="K36" s="115" t="s">
        <v>486</v>
      </c>
      <c r="M36" s="94" t="s">
        <v>911</v>
      </c>
      <c r="N36" s="94" t="s">
        <v>1416</v>
      </c>
      <c r="Y36" s="94" t="s">
        <v>911</v>
      </c>
      <c r="Z36" s="94" t="s">
        <v>1526</v>
      </c>
      <c r="AB36" s="94" t="s">
        <v>1305</v>
      </c>
      <c r="AC36" s="94" t="s">
        <v>1734</v>
      </c>
    </row>
    <row r="37" spans="7:29" x14ac:dyDescent="0.2">
      <c r="G37" s="84" t="s">
        <v>27</v>
      </c>
      <c r="H37" s="115" t="s">
        <v>913</v>
      </c>
      <c r="J37" s="84" t="s">
        <v>583</v>
      </c>
      <c r="K37" s="115" t="s">
        <v>1318</v>
      </c>
      <c r="M37" s="94" t="s">
        <v>27</v>
      </c>
      <c r="N37" s="94" t="s">
        <v>1417</v>
      </c>
      <c r="Y37" s="94" t="s">
        <v>27</v>
      </c>
      <c r="Z37" s="94" t="s">
        <v>389</v>
      </c>
      <c r="AB37" s="94" t="s">
        <v>583</v>
      </c>
      <c r="AC37" s="94" t="s">
        <v>73</v>
      </c>
    </row>
    <row r="38" spans="7:29" x14ac:dyDescent="0.2">
      <c r="G38" s="84" t="s">
        <v>868</v>
      </c>
      <c r="H38" s="115" t="s">
        <v>444</v>
      </c>
      <c r="J38" s="84" t="s">
        <v>133</v>
      </c>
      <c r="K38" s="115" t="s">
        <v>542</v>
      </c>
      <c r="M38" s="94" t="s">
        <v>868</v>
      </c>
      <c r="N38" s="94" t="s">
        <v>1164</v>
      </c>
      <c r="Y38" s="94" t="s">
        <v>868</v>
      </c>
      <c r="Z38" s="94" t="s">
        <v>1052</v>
      </c>
      <c r="AB38" s="94" t="s">
        <v>133</v>
      </c>
      <c r="AC38" s="94" t="s">
        <v>81</v>
      </c>
    </row>
    <row r="39" spans="7:29" x14ac:dyDescent="0.2">
      <c r="G39" s="84" t="s">
        <v>915</v>
      </c>
      <c r="H39" s="115" t="s">
        <v>141</v>
      </c>
      <c r="J39" s="84" t="s">
        <v>1307</v>
      </c>
      <c r="K39" s="115" t="s">
        <v>1360</v>
      </c>
      <c r="M39" s="94" t="s">
        <v>915</v>
      </c>
      <c r="N39" s="94" t="s">
        <v>1419</v>
      </c>
      <c r="Y39" s="94" t="s">
        <v>915</v>
      </c>
      <c r="Z39" s="94" t="s">
        <v>1229</v>
      </c>
      <c r="AB39" s="94" t="s">
        <v>1307</v>
      </c>
      <c r="AC39" s="94" t="s">
        <v>1675</v>
      </c>
    </row>
    <row r="40" spans="7:29" x14ac:dyDescent="0.2">
      <c r="G40" s="84" t="s">
        <v>573</v>
      </c>
      <c r="H40" s="115" t="s">
        <v>882</v>
      </c>
      <c r="J40" s="84" t="s">
        <v>1308</v>
      </c>
      <c r="K40" s="115" t="s">
        <v>463</v>
      </c>
      <c r="M40" s="94" t="s">
        <v>573</v>
      </c>
      <c r="N40" s="94" t="s">
        <v>321</v>
      </c>
      <c r="Y40" s="94" t="s">
        <v>573</v>
      </c>
      <c r="Z40" s="94" t="s">
        <v>1527</v>
      </c>
      <c r="AB40" s="94" t="s">
        <v>1308</v>
      </c>
      <c r="AC40" s="94" t="s">
        <v>125</v>
      </c>
    </row>
    <row r="41" spans="7:29" x14ac:dyDescent="0.2">
      <c r="G41" s="84" t="s">
        <v>167</v>
      </c>
      <c r="H41" s="115" t="s">
        <v>670</v>
      </c>
      <c r="J41" s="84" t="s">
        <v>59</v>
      </c>
      <c r="K41" s="115" t="s">
        <v>1346</v>
      </c>
      <c r="M41" s="94" t="s">
        <v>167</v>
      </c>
      <c r="N41" s="94" t="s">
        <v>1343</v>
      </c>
      <c r="Y41" s="94" t="s">
        <v>167</v>
      </c>
      <c r="Z41" s="94" t="s">
        <v>433</v>
      </c>
      <c r="AB41" s="94" t="s">
        <v>59</v>
      </c>
      <c r="AC41" s="94" t="s">
        <v>1723</v>
      </c>
    </row>
    <row r="42" spans="7:29" x14ac:dyDescent="0.2">
      <c r="G42" s="84" t="s">
        <v>917</v>
      </c>
      <c r="H42" s="115" t="s">
        <v>918</v>
      </c>
      <c r="J42" s="84" t="s">
        <v>558</v>
      </c>
      <c r="K42" s="115" t="s">
        <v>1342</v>
      </c>
      <c r="M42" s="94" t="s">
        <v>917</v>
      </c>
      <c r="N42" s="94" t="s">
        <v>1423</v>
      </c>
      <c r="Y42" s="94" t="s">
        <v>917</v>
      </c>
      <c r="Z42" s="94" t="s">
        <v>1499</v>
      </c>
      <c r="AB42" s="94" t="s">
        <v>558</v>
      </c>
      <c r="AC42" s="94" t="s">
        <v>1700</v>
      </c>
    </row>
    <row r="43" spans="7:29" x14ac:dyDescent="0.2">
      <c r="G43" s="84" t="s">
        <v>466</v>
      </c>
      <c r="H43" s="115" t="s">
        <v>920</v>
      </c>
      <c r="J43" s="84" t="s">
        <v>1288</v>
      </c>
      <c r="K43" s="115" t="s">
        <v>1333</v>
      </c>
      <c r="M43" s="94" t="s">
        <v>466</v>
      </c>
      <c r="N43" s="94" t="s">
        <v>1425</v>
      </c>
      <c r="Y43" s="94" t="s">
        <v>466</v>
      </c>
      <c r="Z43" s="94" t="s">
        <v>305</v>
      </c>
      <c r="AB43" s="94" t="s">
        <v>1288</v>
      </c>
      <c r="AC43" s="94" t="s">
        <v>253</v>
      </c>
    </row>
    <row r="44" spans="7:29" x14ac:dyDescent="0.2">
      <c r="G44" s="84" t="s">
        <v>194</v>
      </c>
      <c r="H44" s="115" t="s">
        <v>924</v>
      </c>
      <c r="J44" s="84" t="s">
        <v>3</v>
      </c>
      <c r="K44" s="115" t="s">
        <v>1327</v>
      </c>
      <c r="M44" s="94" t="s">
        <v>194</v>
      </c>
      <c r="N44" s="94" t="s">
        <v>1426</v>
      </c>
      <c r="Y44" s="94" t="s">
        <v>194</v>
      </c>
      <c r="Z44" s="94" t="s">
        <v>457</v>
      </c>
      <c r="AB44" s="94" t="s">
        <v>3</v>
      </c>
      <c r="AC44" s="94" t="s">
        <v>1682</v>
      </c>
    </row>
    <row r="45" spans="7:29" x14ac:dyDescent="0.2">
      <c r="G45" s="84" t="s">
        <v>580</v>
      </c>
      <c r="H45" s="115" t="s">
        <v>886</v>
      </c>
      <c r="J45" s="84" t="s">
        <v>276</v>
      </c>
      <c r="K45" s="115" t="s">
        <v>1325</v>
      </c>
      <c r="M45" s="94" t="s">
        <v>580</v>
      </c>
      <c r="N45" s="94" t="s">
        <v>424</v>
      </c>
      <c r="Y45" s="94" t="s">
        <v>580</v>
      </c>
      <c r="Z45" s="94" t="s">
        <v>1531</v>
      </c>
      <c r="AB45" s="94" t="s">
        <v>276</v>
      </c>
      <c r="AC45" s="94" t="s">
        <v>1719</v>
      </c>
    </row>
    <row r="46" spans="7:29" x14ac:dyDescent="0.2">
      <c r="G46" s="84" t="s">
        <v>586</v>
      </c>
      <c r="H46" s="115" t="s">
        <v>119</v>
      </c>
      <c r="J46" s="84" t="s">
        <v>245</v>
      </c>
      <c r="K46" s="115" t="s">
        <v>1323</v>
      </c>
      <c r="M46" s="94" t="s">
        <v>586</v>
      </c>
      <c r="N46" s="94" t="s">
        <v>657</v>
      </c>
      <c r="Y46" s="94" t="s">
        <v>586</v>
      </c>
      <c r="Z46" s="94" t="s">
        <v>1149</v>
      </c>
      <c r="AB46" s="94" t="s">
        <v>245</v>
      </c>
      <c r="AC46" s="94" t="s">
        <v>1687</v>
      </c>
    </row>
    <row r="47" spans="7:29" x14ac:dyDescent="0.2">
      <c r="G47" s="84" t="s">
        <v>926</v>
      </c>
      <c r="H47" s="115" t="s">
        <v>671</v>
      </c>
      <c r="J47" s="84" t="s">
        <v>1286</v>
      </c>
      <c r="K47" s="115" t="s">
        <v>1049</v>
      </c>
      <c r="M47" s="94" t="s">
        <v>926</v>
      </c>
      <c r="N47" s="94" t="s">
        <v>1427</v>
      </c>
      <c r="Y47" s="94" t="s">
        <v>926</v>
      </c>
      <c r="Z47" s="94" t="s">
        <v>667</v>
      </c>
      <c r="AB47" s="94" t="s">
        <v>1286</v>
      </c>
      <c r="AC47" s="94" t="s">
        <v>1717</v>
      </c>
    </row>
    <row r="48" spans="7:29" x14ac:dyDescent="0.2">
      <c r="G48" s="84" t="s">
        <v>313</v>
      </c>
      <c r="H48" s="115" t="s">
        <v>930</v>
      </c>
      <c r="J48" s="84" t="s">
        <v>1302</v>
      </c>
      <c r="K48" s="115" t="s">
        <v>1287</v>
      </c>
      <c r="M48" s="94" t="s">
        <v>313</v>
      </c>
      <c r="N48" s="94" t="s">
        <v>1122</v>
      </c>
      <c r="Y48" s="94" t="s">
        <v>313</v>
      </c>
      <c r="Z48" s="94" t="s">
        <v>944</v>
      </c>
      <c r="AB48" s="94" t="s">
        <v>1302</v>
      </c>
      <c r="AC48" s="94" t="s">
        <v>1478</v>
      </c>
    </row>
    <row r="49" spans="7:29" x14ac:dyDescent="0.2">
      <c r="G49" s="84" t="s">
        <v>597</v>
      </c>
      <c r="H49" s="115" t="s">
        <v>932</v>
      </c>
      <c r="J49" s="84" t="s">
        <v>1300</v>
      </c>
      <c r="K49" s="115" t="s">
        <v>651</v>
      </c>
      <c r="M49" s="94" t="s">
        <v>597</v>
      </c>
      <c r="N49" s="94" t="s">
        <v>1428</v>
      </c>
      <c r="Y49" s="94" t="s">
        <v>597</v>
      </c>
      <c r="Z49" s="94" t="s">
        <v>922</v>
      </c>
      <c r="AB49" s="94" t="s">
        <v>1300</v>
      </c>
      <c r="AC49" s="94" t="s">
        <v>425</v>
      </c>
    </row>
    <row r="50" spans="7:29" x14ac:dyDescent="0.2">
      <c r="G50" s="84" t="s">
        <v>161</v>
      </c>
      <c r="H50" s="115" t="s">
        <v>934</v>
      </c>
      <c r="J50" s="84" t="s">
        <v>694</v>
      </c>
      <c r="K50" s="115" t="s">
        <v>1290</v>
      </c>
      <c r="M50" s="94" t="s">
        <v>161</v>
      </c>
      <c r="N50" s="94" t="s">
        <v>1430</v>
      </c>
      <c r="Y50" s="94" t="s">
        <v>161</v>
      </c>
      <c r="Z50" s="94" t="s">
        <v>1507</v>
      </c>
      <c r="AB50" s="94" t="s">
        <v>694</v>
      </c>
      <c r="AC50" s="94" t="s">
        <v>710</v>
      </c>
    </row>
    <row r="51" spans="7:29" x14ac:dyDescent="0.2">
      <c r="G51" s="84" t="s">
        <v>937</v>
      </c>
      <c r="H51" s="115" t="s">
        <v>847</v>
      </c>
      <c r="J51" s="84" t="s">
        <v>705</v>
      </c>
      <c r="K51" s="115" t="s">
        <v>1356</v>
      </c>
      <c r="M51" s="94" t="s">
        <v>937</v>
      </c>
      <c r="N51" s="94" t="s">
        <v>1431</v>
      </c>
      <c r="Y51" s="94" t="s">
        <v>937</v>
      </c>
      <c r="Z51" s="94" t="s">
        <v>1533</v>
      </c>
      <c r="AB51" s="94" t="s">
        <v>705</v>
      </c>
      <c r="AC51" s="94" t="s">
        <v>1724</v>
      </c>
    </row>
    <row r="52" spans="7:29" x14ac:dyDescent="0.2">
      <c r="G52" s="84" t="s">
        <v>940</v>
      </c>
      <c r="H52" s="115" t="s">
        <v>942</v>
      </c>
      <c r="J52" s="84" t="s">
        <v>709</v>
      </c>
      <c r="K52" s="115" t="s">
        <v>494</v>
      </c>
      <c r="M52" s="94" t="s">
        <v>940</v>
      </c>
      <c r="N52" s="94" t="s">
        <v>1433</v>
      </c>
      <c r="Y52" s="94" t="s">
        <v>940</v>
      </c>
      <c r="Z52" s="94" t="s">
        <v>822</v>
      </c>
      <c r="AB52" s="94" t="s">
        <v>709</v>
      </c>
      <c r="AC52" s="94" t="s">
        <v>1689</v>
      </c>
    </row>
    <row r="53" spans="7:29" x14ac:dyDescent="0.2">
      <c r="G53" s="84" t="s">
        <v>945</v>
      </c>
      <c r="H53" s="115" t="s">
        <v>948</v>
      </c>
      <c r="J53" s="84" t="s">
        <v>579</v>
      </c>
      <c r="K53" s="115" t="s">
        <v>531</v>
      </c>
      <c r="M53" s="94" t="s">
        <v>945</v>
      </c>
      <c r="N53" s="94" t="s">
        <v>34</v>
      </c>
      <c r="Y53" s="94" t="s">
        <v>945</v>
      </c>
      <c r="Z53" s="94" t="s">
        <v>1534</v>
      </c>
      <c r="AB53" s="94" t="s">
        <v>579</v>
      </c>
      <c r="AC53" s="94" t="s">
        <v>1462</v>
      </c>
    </row>
    <row r="54" spans="7:29" x14ac:dyDescent="0.2">
      <c r="G54" s="84" t="s">
        <v>414</v>
      </c>
      <c r="H54" s="115" t="s">
        <v>45</v>
      </c>
      <c r="J54" s="84" t="s">
        <v>434</v>
      </c>
      <c r="K54" s="115" t="s">
        <v>351</v>
      </c>
      <c r="M54" s="94" t="s">
        <v>414</v>
      </c>
      <c r="N54" s="94" t="s">
        <v>1435</v>
      </c>
      <c r="Y54" s="94" t="s">
        <v>414</v>
      </c>
      <c r="Z54" s="94" t="s">
        <v>622</v>
      </c>
      <c r="AB54" s="94" t="s">
        <v>434</v>
      </c>
      <c r="AC54" s="94" t="s">
        <v>561</v>
      </c>
    </row>
    <row r="55" spans="7:29" x14ac:dyDescent="0.2">
      <c r="G55" s="84" t="s">
        <v>952</v>
      </c>
      <c r="H55" s="115" t="s">
        <v>810</v>
      </c>
      <c r="J55" s="84" t="s">
        <v>750</v>
      </c>
      <c r="K55" s="115" t="s">
        <v>1369</v>
      </c>
      <c r="M55" s="94" t="s">
        <v>952</v>
      </c>
      <c r="N55" s="94" t="s">
        <v>578</v>
      </c>
      <c r="Y55" s="94" t="s">
        <v>952</v>
      </c>
      <c r="Z55" s="94" t="s">
        <v>550</v>
      </c>
      <c r="AB55" s="94" t="s">
        <v>750</v>
      </c>
      <c r="AC55" s="94" t="s">
        <v>1721</v>
      </c>
    </row>
    <row r="56" spans="7:29" x14ac:dyDescent="0.2">
      <c r="G56" s="84" t="s">
        <v>207</v>
      </c>
      <c r="H56" s="115" t="s">
        <v>867</v>
      </c>
      <c r="J56" s="84" t="s">
        <v>1292</v>
      </c>
      <c r="K56" s="115" t="s">
        <v>28</v>
      </c>
      <c r="M56" s="94" t="s">
        <v>207</v>
      </c>
      <c r="N56" s="94" t="s">
        <v>1437</v>
      </c>
      <c r="Y56" s="94" t="s">
        <v>207</v>
      </c>
      <c r="Z56" s="94" t="s">
        <v>780</v>
      </c>
      <c r="AB56" s="94" t="s">
        <v>1292</v>
      </c>
      <c r="AC56" s="94" t="s">
        <v>1136</v>
      </c>
    </row>
    <row r="57" spans="7:29" x14ac:dyDescent="0.2">
      <c r="G57" s="84" t="s">
        <v>953</v>
      </c>
      <c r="H57" s="115" t="s">
        <v>797</v>
      </c>
      <c r="J57" s="84" t="s">
        <v>590</v>
      </c>
      <c r="K57" s="115" t="s">
        <v>1322</v>
      </c>
      <c r="M57" s="94" t="s">
        <v>953</v>
      </c>
      <c r="N57" s="94" t="s">
        <v>1439</v>
      </c>
      <c r="Y57" s="94" t="s">
        <v>953</v>
      </c>
      <c r="Z57" s="94" t="s">
        <v>1362</v>
      </c>
      <c r="AB57" s="94" t="s">
        <v>590</v>
      </c>
      <c r="AC57" s="94" t="s">
        <v>1678</v>
      </c>
    </row>
    <row r="58" spans="7:29" x14ac:dyDescent="0.2">
      <c r="G58" s="84" t="s">
        <v>190</v>
      </c>
      <c r="H58" s="115" t="s">
        <v>956</v>
      </c>
      <c r="J58" s="84" t="s">
        <v>114</v>
      </c>
      <c r="K58" s="115" t="s">
        <v>619</v>
      </c>
      <c r="M58" s="94" t="s">
        <v>190</v>
      </c>
      <c r="N58" s="94" t="s">
        <v>1442</v>
      </c>
      <c r="Y58" s="94" t="s">
        <v>190</v>
      </c>
      <c r="Z58" s="94" t="s">
        <v>1535</v>
      </c>
      <c r="AB58" s="94" t="s">
        <v>114</v>
      </c>
      <c r="AC58" s="94" t="s">
        <v>57</v>
      </c>
    </row>
    <row r="59" spans="7:29" x14ac:dyDescent="0.2">
      <c r="G59" s="84" t="s">
        <v>790</v>
      </c>
      <c r="H59" s="115" t="s">
        <v>923</v>
      </c>
      <c r="J59" s="84" t="s">
        <v>807</v>
      </c>
      <c r="K59" s="115" t="s">
        <v>1372</v>
      </c>
      <c r="M59" s="94" t="s">
        <v>790</v>
      </c>
      <c r="N59" s="94" t="s">
        <v>1088</v>
      </c>
      <c r="Y59" s="94" t="s">
        <v>790</v>
      </c>
      <c r="Z59" s="94" t="s">
        <v>791</v>
      </c>
      <c r="AB59" s="94" t="s">
        <v>807</v>
      </c>
      <c r="AC59" s="94" t="s">
        <v>1726</v>
      </c>
    </row>
    <row r="60" spans="7:29" x14ac:dyDescent="0.2">
      <c r="G60" s="84" t="s">
        <v>632</v>
      </c>
      <c r="H60" s="115" t="s">
        <v>960</v>
      </c>
      <c r="J60" s="92" t="s">
        <v>1707</v>
      </c>
      <c r="K60" s="116" t="s">
        <v>3007</v>
      </c>
      <c r="M60" s="94" t="s">
        <v>632</v>
      </c>
      <c r="N60" s="94" t="s">
        <v>1084</v>
      </c>
      <c r="Y60" s="94" t="s">
        <v>632</v>
      </c>
      <c r="Z60" s="94" t="s">
        <v>1537</v>
      </c>
      <c r="AB60" s="94" t="s">
        <v>1707</v>
      </c>
      <c r="AC60" s="94" t="s">
        <v>1708</v>
      </c>
    </row>
    <row r="61" spans="7:29" x14ac:dyDescent="0.2">
      <c r="G61" s="84" t="s">
        <v>962</v>
      </c>
      <c r="H61" s="115" t="s">
        <v>474</v>
      </c>
      <c r="J61" s="92" t="s">
        <v>1080</v>
      </c>
      <c r="K61" s="116" t="s">
        <v>70</v>
      </c>
      <c r="M61" s="94" t="s">
        <v>962</v>
      </c>
      <c r="N61" s="94" t="s">
        <v>1444</v>
      </c>
      <c r="Y61" s="94" t="s">
        <v>962</v>
      </c>
      <c r="Z61" s="94" t="s">
        <v>1538</v>
      </c>
      <c r="AB61" s="94" t="s">
        <v>1080</v>
      </c>
      <c r="AC61" s="94" t="s">
        <v>1477</v>
      </c>
    </row>
    <row r="62" spans="7:29" x14ac:dyDescent="0.2">
      <c r="G62" s="84" t="s">
        <v>965</v>
      </c>
      <c r="H62" s="115" t="s">
        <v>699</v>
      </c>
      <c r="J62" s="85" t="s">
        <v>1738</v>
      </c>
      <c r="K62" s="142" t="s">
        <v>3072</v>
      </c>
      <c r="M62" s="94" t="s">
        <v>965</v>
      </c>
      <c r="N62" s="94" t="s">
        <v>1447</v>
      </c>
      <c r="Y62" s="94" t="s">
        <v>965</v>
      </c>
      <c r="Z62" s="94" t="s">
        <v>1540</v>
      </c>
      <c r="AB62" s="94" t="s">
        <v>1738</v>
      </c>
      <c r="AC62" s="94" t="s">
        <v>1740</v>
      </c>
    </row>
    <row r="63" spans="7:29" x14ac:dyDescent="0.2">
      <c r="G63" s="84" t="s">
        <v>279</v>
      </c>
      <c r="H63" s="115" t="s">
        <v>751</v>
      </c>
      <c r="J63" s="85" t="s">
        <v>1203</v>
      </c>
      <c r="K63" s="142" t="s">
        <v>3094</v>
      </c>
      <c r="M63" s="94" t="s">
        <v>279</v>
      </c>
      <c r="N63" s="94" t="s">
        <v>1448</v>
      </c>
      <c r="Y63" s="94" t="s">
        <v>279</v>
      </c>
      <c r="Z63" s="94" t="s">
        <v>1541</v>
      </c>
      <c r="AB63" s="94" t="s">
        <v>1203</v>
      </c>
      <c r="AC63" s="94" t="s">
        <v>837</v>
      </c>
    </row>
    <row r="64" spans="7:29" x14ac:dyDescent="0.2">
      <c r="G64" s="84" t="s">
        <v>967</v>
      </c>
      <c r="H64" s="115" t="s">
        <v>56</v>
      </c>
      <c r="J64" s="152" t="s">
        <v>3146</v>
      </c>
      <c r="K64" s="153" t="s">
        <v>3147</v>
      </c>
      <c r="M64" s="94" t="s">
        <v>967</v>
      </c>
      <c r="N64" s="94" t="s">
        <v>1449</v>
      </c>
      <c r="Y64" s="94" t="s">
        <v>967</v>
      </c>
      <c r="Z64" s="94" t="s">
        <v>1542</v>
      </c>
      <c r="AB64" s="94" t="s">
        <v>1567</v>
      </c>
      <c r="AC64" s="94" t="s">
        <v>1225</v>
      </c>
    </row>
    <row r="65" spans="7:29" x14ac:dyDescent="0.2">
      <c r="G65" s="84" t="s">
        <v>782</v>
      </c>
      <c r="H65" s="115" t="s">
        <v>971</v>
      </c>
      <c r="M65" s="94" t="s">
        <v>782</v>
      </c>
      <c r="N65" s="94" t="s">
        <v>718</v>
      </c>
      <c r="Y65" s="94" t="s">
        <v>782</v>
      </c>
      <c r="Z65" s="94" t="s">
        <v>398</v>
      </c>
      <c r="AB65" s="94" t="s">
        <v>467</v>
      </c>
      <c r="AC65" s="94" t="s">
        <v>1691</v>
      </c>
    </row>
    <row r="66" spans="7:29" x14ac:dyDescent="0.2">
      <c r="G66" s="84" t="s">
        <v>612</v>
      </c>
      <c r="H66" s="115" t="s">
        <v>973</v>
      </c>
      <c r="M66" s="94" t="s">
        <v>612</v>
      </c>
      <c r="N66" s="94" t="s">
        <v>1451</v>
      </c>
      <c r="Y66" s="94" t="s">
        <v>612</v>
      </c>
      <c r="Z66" s="94" t="s">
        <v>1243</v>
      </c>
      <c r="AB66" s="94" t="s">
        <v>1661</v>
      </c>
      <c r="AC66" s="94" t="s">
        <v>1662</v>
      </c>
    </row>
    <row r="67" spans="7:29" x14ac:dyDescent="0.2">
      <c r="G67" s="84" t="s">
        <v>974</v>
      </c>
      <c r="H67" s="115" t="s">
        <v>975</v>
      </c>
      <c r="M67" s="94" t="s">
        <v>974</v>
      </c>
      <c r="N67" s="94" t="s">
        <v>799</v>
      </c>
      <c r="Y67" s="94" t="s">
        <v>974</v>
      </c>
      <c r="Z67" s="94" t="s">
        <v>1545</v>
      </c>
      <c r="AB67" s="94" t="s">
        <v>1487</v>
      </c>
      <c r="AC67" s="94" t="s">
        <v>1360</v>
      </c>
    </row>
    <row r="68" spans="7:29" x14ac:dyDescent="0.2">
      <c r="G68" s="84" t="s">
        <v>977</v>
      </c>
      <c r="H68" s="115" t="s">
        <v>836</v>
      </c>
      <c r="M68" s="94" t="s">
        <v>977</v>
      </c>
      <c r="N68" s="94" t="s">
        <v>1454</v>
      </c>
      <c r="Y68" s="94" t="s">
        <v>977</v>
      </c>
      <c r="Z68" s="94" t="s">
        <v>193</v>
      </c>
      <c r="AB68" s="94" t="s">
        <v>14</v>
      </c>
      <c r="AC68" s="94" t="s">
        <v>1573</v>
      </c>
    </row>
    <row r="69" spans="7:29" x14ac:dyDescent="0.2">
      <c r="G69" s="84" t="s">
        <v>981</v>
      </c>
      <c r="H69" s="115" t="s">
        <v>985</v>
      </c>
      <c r="M69" s="94" t="s">
        <v>981</v>
      </c>
      <c r="N69" s="94" t="s">
        <v>1455</v>
      </c>
      <c r="Y69" s="94" t="s">
        <v>981</v>
      </c>
      <c r="Z69" s="94" t="s">
        <v>1547</v>
      </c>
      <c r="AB69" s="94" t="s">
        <v>1732</v>
      </c>
      <c r="AC69" s="94" t="s">
        <v>1733</v>
      </c>
    </row>
    <row r="70" spans="7:29" x14ac:dyDescent="0.2">
      <c r="G70" s="84" t="s">
        <v>986</v>
      </c>
      <c r="H70" s="115" t="s">
        <v>788</v>
      </c>
      <c r="M70" s="94" t="s">
        <v>986</v>
      </c>
      <c r="N70" s="94" t="s">
        <v>222</v>
      </c>
      <c r="Y70" s="94" t="s">
        <v>986</v>
      </c>
      <c r="Z70" s="94" t="s">
        <v>1550</v>
      </c>
      <c r="AB70" s="94" t="s">
        <v>1727</v>
      </c>
      <c r="AC70" s="94" t="s">
        <v>1728</v>
      </c>
    </row>
    <row r="71" spans="7:29" x14ac:dyDescent="0.2">
      <c r="G71" s="84" t="s">
        <v>989</v>
      </c>
      <c r="H71" s="115" t="s">
        <v>291</v>
      </c>
      <c r="M71" s="94" t="s">
        <v>989</v>
      </c>
      <c r="N71" s="94" t="s">
        <v>577</v>
      </c>
      <c r="Y71" s="94" t="s">
        <v>989</v>
      </c>
      <c r="Z71" s="94" t="s">
        <v>1551</v>
      </c>
      <c r="AB71" s="94" t="s">
        <v>1684</v>
      </c>
      <c r="AC71" s="94" t="s">
        <v>658</v>
      </c>
    </row>
    <row r="72" spans="7:29" x14ac:dyDescent="0.2">
      <c r="G72" s="84" t="s">
        <v>336</v>
      </c>
      <c r="H72" s="115" t="s">
        <v>748</v>
      </c>
      <c r="M72" s="94" t="s">
        <v>336</v>
      </c>
      <c r="N72" s="94" t="s">
        <v>49</v>
      </c>
      <c r="Y72" s="94" t="s">
        <v>336</v>
      </c>
      <c r="Z72" s="94" t="s">
        <v>1255</v>
      </c>
      <c r="AB72" s="94" t="s">
        <v>1709</v>
      </c>
      <c r="AC72" s="94" t="s">
        <v>1712</v>
      </c>
    </row>
    <row r="73" spans="7:29" x14ac:dyDescent="0.2">
      <c r="G73" s="84" t="s">
        <v>990</v>
      </c>
      <c r="H73" s="115" t="s">
        <v>144</v>
      </c>
      <c r="M73" s="94" t="s">
        <v>990</v>
      </c>
      <c r="N73" s="94" t="s">
        <v>724</v>
      </c>
      <c r="Y73" s="94" t="s">
        <v>990</v>
      </c>
      <c r="Z73" s="94" t="s">
        <v>1552</v>
      </c>
      <c r="AB73" s="94" t="s">
        <v>1434</v>
      </c>
      <c r="AC73" s="94" t="s">
        <v>1556</v>
      </c>
    </row>
    <row r="74" spans="7:29" x14ac:dyDescent="0.2">
      <c r="G74" s="84" t="s">
        <v>991</v>
      </c>
      <c r="H74" s="115" t="s">
        <v>993</v>
      </c>
      <c r="M74" s="94" t="s">
        <v>991</v>
      </c>
      <c r="N74" s="94" t="s">
        <v>1456</v>
      </c>
      <c r="Y74" s="94" t="s">
        <v>991</v>
      </c>
      <c r="Z74" s="94" t="s">
        <v>1555</v>
      </c>
      <c r="AB74" s="94" t="s">
        <v>1668</v>
      </c>
      <c r="AC74" s="94" t="s">
        <v>1320</v>
      </c>
    </row>
    <row r="75" spans="7:29" x14ac:dyDescent="0.2">
      <c r="G75" s="84" t="s">
        <v>850</v>
      </c>
      <c r="H75" s="115" t="s">
        <v>996</v>
      </c>
      <c r="M75" s="94" t="s">
        <v>850</v>
      </c>
      <c r="N75" s="94" t="s">
        <v>1250</v>
      </c>
      <c r="Y75" s="94" t="s">
        <v>850</v>
      </c>
      <c r="Z75" s="94" t="s">
        <v>1560</v>
      </c>
      <c r="AB75" s="94" t="s">
        <v>1663</v>
      </c>
      <c r="AC75" s="94" t="s">
        <v>1446</v>
      </c>
    </row>
    <row r="76" spans="7:29" x14ac:dyDescent="0.2">
      <c r="G76" s="84" t="s">
        <v>63</v>
      </c>
      <c r="H76" s="115" t="s">
        <v>998</v>
      </c>
      <c r="M76" s="94" t="s">
        <v>63</v>
      </c>
      <c r="N76" s="94" t="s">
        <v>749</v>
      </c>
      <c r="Y76" s="94" t="s">
        <v>63</v>
      </c>
      <c r="Z76" s="94" t="s">
        <v>1181</v>
      </c>
      <c r="AB76" s="94" t="s">
        <v>1718</v>
      </c>
      <c r="AC76" s="94" t="s">
        <v>1515</v>
      </c>
    </row>
    <row r="77" spans="7:29" x14ac:dyDescent="0.2">
      <c r="G77" s="84" t="s">
        <v>20</v>
      </c>
      <c r="H77" s="115" t="s">
        <v>198</v>
      </c>
      <c r="M77" s="94" t="s">
        <v>20</v>
      </c>
      <c r="N77" s="94" t="s">
        <v>1284</v>
      </c>
      <c r="Y77" s="94" t="s">
        <v>20</v>
      </c>
      <c r="Z77" s="94" t="s">
        <v>96</v>
      </c>
      <c r="AB77" s="94" t="s">
        <v>1443</v>
      </c>
      <c r="AC77" s="94" t="s">
        <v>1664</v>
      </c>
    </row>
    <row r="78" spans="7:29" x14ac:dyDescent="0.2">
      <c r="G78" s="84" t="s">
        <v>1004</v>
      </c>
      <c r="H78" s="115" t="s">
        <v>1007</v>
      </c>
      <c r="M78" s="94" t="s">
        <v>1004</v>
      </c>
      <c r="N78" s="94" t="s">
        <v>1459</v>
      </c>
      <c r="Y78" s="94" t="s">
        <v>1004</v>
      </c>
      <c r="Z78" s="94" t="s">
        <v>1562</v>
      </c>
      <c r="AB78" s="94" t="s">
        <v>1376</v>
      </c>
      <c r="AC78" s="94" t="s">
        <v>839</v>
      </c>
    </row>
    <row r="79" spans="7:29" x14ac:dyDescent="0.2">
      <c r="G79" s="84" t="s">
        <v>609</v>
      </c>
      <c r="H79" s="115" t="s">
        <v>1009</v>
      </c>
      <c r="M79" s="94" t="s">
        <v>609</v>
      </c>
      <c r="N79" s="94" t="s">
        <v>1438</v>
      </c>
      <c r="Y79" s="94" t="s">
        <v>609</v>
      </c>
      <c r="Z79" s="94" t="s">
        <v>1565</v>
      </c>
      <c r="AB79" s="94" t="s">
        <v>1703</v>
      </c>
      <c r="AC79" s="94" t="s">
        <v>1704</v>
      </c>
    </row>
    <row r="80" spans="7:29" x14ac:dyDescent="0.2">
      <c r="G80" s="84" t="s">
        <v>1015</v>
      </c>
      <c r="H80" s="115" t="s">
        <v>72</v>
      </c>
      <c r="M80" s="94" t="s">
        <v>1015</v>
      </c>
      <c r="N80" s="94" t="s">
        <v>1461</v>
      </c>
      <c r="Y80" s="94" t="s">
        <v>1015</v>
      </c>
      <c r="Z80" s="94" t="s">
        <v>1566</v>
      </c>
      <c r="AB80" s="94" t="s">
        <v>636</v>
      </c>
      <c r="AC80" s="94" t="s">
        <v>1692</v>
      </c>
    </row>
    <row r="81" spans="7:29" x14ac:dyDescent="0.2">
      <c r="G81" s="84" t="s">
        <v>997</v>
      </c>
      <c r="H81" s="115" t="s">
        <v>350</v>
      </c>
      <c r="M81" s="94" t="s">
        <v>997</v>
      </c>
      <c r="N81" s="94" t="s">
        <v>1466</v>
      </c>
      <c r="Y81" s="94" t="s">
        <v>997</v>
      </c>
      <c r="Z81" s="94" t="s">
        <v>1568</v>
      </c>
      <c r="AB81" s="94" t="s">
        <v>235</v>
      </c>
      <c r="AC81" s="94" t="s">
        <v>1697</v>
      </c>
    </row>
    <row r="82" spans="7:29" x14ac:dyDescent="0.2">
      <c r="G82" s="84" t="s">
        <v>599</v>
      </c>
      <c r="H82" s="115" t="s">
        <v>614</v>
      </c>
      <c r="M82" s="94" t="s">
        <v>599</v>
      </c>
      <c r="N82" s="94" t="s">
        <v>1468</v>
      </c>
      <c r="Y82" s="94" t="s">
        <v>599</v>
      </c>
      <c r="Z82" s="94" t="s">
        <v>1124</v>
      </c>
      <c r="AB82" s="94" t="s">
        <v>1669</v>
      </c>
      <c r="AC82" s="94" t="s">
        <v>1233</v>
      </c>
    </row>
    <row r="83" spans="7:29" x14ac:dyDescent="0.2">
      <c r="G83" s="84" t="s">
        <v>602</v>
      </c>
      <c r="H83" s="115" t="s">
        <v>581</v>
      </c>
      <c r="M83" s="94" t="s">
        <v>602</v>
      </c>
      <c r="N83" s="94" t="s">
        <v>1405</v>
      </c>
      <c r="Y83" s="94" t="s">
        <v>602</v>
      </c>
      <c r="Z83" s="94" t="s">
        <v>339</v>
      </c>
      <c r="AB83" s="94" t="s">
        <v>506</v>
      </c>
      <c r="AC83" s="94" t="s">
        <v>1698</v>
      </c>
    </row>
    <row r="84" spans="7:29" x14ac:dyDescent="0.2">
      <c r="G84" s="84" t="s">
        <v>606</v>
      </c>
      <c r="H84" s="115" t="s">
        <v>698</v>
      </c>
      <c r="M84" s="94" t="s">
        <v>606</v>
      </c>
      <c r="N84" s="94" t="s">
        <v>1216</v>
      </c>
      <c r="Y84" s="94" t="s">
        <v>606</v>
      </c>
      <c r="Z84" s="94" t="s">
        <v>1184</v>
      </c>
      <c r="AB84" s="87" t="s">
        <v>706</v>
      </c>
      <c r="AC84" s="94" t="s">
        <v>293</v>
      </c>
    </row>
    <row r="85" spans="7:29" x14ac:dyDescent="0.2">
      <c r="G85" s="84" t="s">
        <v>354</v>
      </c>
      <c r="H85" s="115" t="s">
        <v>1020</v>
      </c>
      <c r="M85" s="94" t="s">
        <v>354</v>
      </c>
      <c r="N85" s="94" t="s">
        <v>378</v>
      </c>
      <c r="Y85" s="94" t="s">
        <v>354</v>
      </c>
      <c r="Z85" s="94" t="s">
        <v>1569</v>
      </c>
      <c r="AB85" s="101" t="s">
        <v>3009</v>
      </c>
      <c r="AC85" s="118" t="s">
        <v>2607</v>
      </c>
    </row>
    <row r="86" spans="7:29" x14ac:dyDescent="0.2">
      <c r="G86" s="84" t="s">
        <v>611</v>
      </c>
      <c r="H86" s="115" t="s">
        <v>1026</v>
      </c>
      <c r="M86" s="94" t="s">
        <v>611</v>
      </c>
      <c r="N86" s="94" t="s">
        <v>721</v>
      </c>
      <c r="Y86" s="94" t="s">
        <v>611</v>
      </c>
      <c r="Z86" s="94" t="s">
        <v>1571</v>
      </c>
      <c r="AB86" s="138" t="s">
        <v>3050</v>
      </c>
      <c r="AC86" s="118" t="s">
        <v>3051</v>
      </c>
    </row>
    <row r="87" spans="7:29" x14ac:dyDescent="0.2">
      <c r="G87" s="84" t="s">
        <v>613</v>
      </c>
      <c r="H87" s="115" t="s">
        <v>1032</v>
      </c>
      <c r="M87" s="94" t="s">
        <v>613</v>
      </c>
      <c r="N87" s="94" t="s">
        <v>112</v>
      </c>
      <c r="Y87" s="94" t="s">
        <v>613</v>
      </c>
      <c r="Z87" s="94" t="s">
        <v>1574</v>
      </c>
      <c r="AB87" s="138" t="s">
        <v>3077</v>
      </c>
      <c r="AC87" s="118" t="s">
        <v>3079</v>
      </c>
    </row>
    <row r="88" spans="7:29" x14ac:dyDescent="0.2">
      <c r="G88" s="84" t="s">
        <v>537</v>
      </c>
      <c r="H88" s="115" t="s">
        <v>1036</v>
      </c>
      <c r="M88" s="94" t="s">
        <v>537</v>
      </c>
      <c r="N88" s="94" t="s">
        <v>1469</v>
      </c>
      <c r="Y88" s="94" t="s">
        <v>537</v>
      </c>
      <c r="Z88" s="94" t="s">
        <v>1017</v>
      </c>
      <c r="AB88" s="118">
        <v>999</v>
      </c>
      <c r="AC88" s="118" t="s">
        <v>1412</v>
      </c>
    </row>
    <row r="89" spans="7:29" x14ac:dyDescent="0.2">
      <c r="G89" s="84" t="s">
        <v>1022</v>
      </c>
      <c r="H89" s="115" t="s">
        <v>1039</v>
      </c>
      <c r="M89" s="94" t="s">
        <v>1022</v>
      </c>
      <c r="N89" s="94" t="s">
        <v>947</v>
      </c>
      <c r="Y89" s="94" t="s">
        <v>1022</v>
      </c>
      <c r="Z89" s="94" t="s">
        <v>595</v>
      </c>
    </row>
    <row r="90" spans="7:29" x14ac:dyDescent="0.2">
      <c r="G90" s="84" t="s">
        <v>1041</v>
      </c>
      <c r="H90" s="115" t="s">
        <v>1046</v>
      </c>
      <c r="M90" s="94" t="s">
        <v>1041</v>
      </c>
      <c r="N90" s="94" t="s">
        <v>1471</v>
      </c>
      <c r="Y90" s="94" t="s">
        <v>1041</v>
      </c>
      <c r="Z90" s="94" t="s">
        <v>1575</v>
      </c>
    </row>
    <row r="91" spans="7:29" x14ac:dyDescent="0.2">
      <c r="G91" s="84" t="s">
        <v>6</v>
      </c>
      <c r="H91" s="115" t="s">
        <v>1048</v>
      </c>
      <c r="M91" s="94" t="s">
        <v>6</v>
      </c>
      <c r="N91" s="94" t="s">
        <v>1472</v>
      </c>
      <c r="Y91" s="94" t="s">
        <v>6</v>
      </c>
      <c r="Z91" s="94" t="s">
        <v>968</v>
      </c>
    </row>
    <row r="92" spans="7:29" x14ac:dyDescent="0.2">
      <c r="G92" s="84" t="s">
        <v>1051</v>
      </c>
      <c r="H92" s="115" t="s">
        <v>1053</v>
      </c>
      <c r="M92" s="94" t="s">
        <v>1051</v>
      </c>
      <c r="N92" s="94" t="s">
        <v>1400</v>
      </c>
      <c r="Y92" s="94" t="s">
        <v>1051</v>
      </c>
      <c r="Z92" s="94" t="s">
        <v>1701</v>
      </c>
    </row>
    <row r="93" spans="7:29" x14ac:dyDescent="0.2">
      <c r="G93" s="84" t="s">
        <v>1055</v>
      </c>
      <c r="H93" s="115" t="s">
        <v>950</v>
      </c>
      <c r="M93" s="87" t="s">
        <v>1055</v>
      </c>
      <c r="N93" s="94" t="s">
        <v>241</v>
      </c>
      <c r="Y93" s="94" t="s">
        <v>1055</v>
      </c>
      <c r="Z93" s="94" t="s">
        <v>1576</v>
      </c>
    </row>
    <row r="94" spans="7:29" x14ac:dyDescent="0.2">
      <c r="G94" s="84" t="s">
        <v>585</v>
      </c>
      <c r="H94" s="115" t="s">
        <v>420</v>
      </c>
      <c r="M94" s="96" t="s">
        <v>2998</v>
      </c>
      <c r="N94" s="118" t="s">
        <v>2118</v>
      </c>
      <c r="Y94" s="94" t="s">
        <v>585</v>
      </c>
      <c r="Z94" s="94" t="s">
        <v>1577</v>
      </c>
    </row>
    <row r="95" spans="7:29" x14ac:dyDescent="0.2">
      <c r="G95" s="84" t="s">
        <v>443</v>
      </c>
      <c r="H95" s="115" t="s">
        <v>1057</v>
      </c>
      <c r="M95" s="96" t="s">
        <v>302</v>
      </c>
      <c r="N95" s="118" t="s">
        <v>3003</v>
      </c>
      <c r="Y95" s="94" t="s">
        <v>443</v>
      </c>
      <c r="Z95" s="94" t="s">
        <v>1047</v>
      </c>
    </row>
    <row r="96" spans="7:29" x14ac:dyDescent="0.2">
      <c r="G96" s="84" t="s">
        <v>1060</v>
      </c>
      <c r="H96" s="115" t="s">
        <v>1038</v>
      </c>
      <c r="M96" s="96" t="s">
        <v>3014</v>
      </c>
      <c r="N96" s="118" t="s">
        <v>2620</v>
      </c>
      <c r="Y96" s="94" t="s">
        <v>1060</v>
      </c>
      <c r="Z96" s="94" t="s">
        <v>776</v>
      </c>
    </row>
    <row r="97" spans="7:26" x14ac:dyDescent="0.2">
      <c r="G97" s="84" t="s">
        <v>1061</v>
      </c>
      <c r="H97" s="115" t="s">
        <v>1065</v>
      </c>
      <c r="M97" s="96" t="s">
        <v>3022</v>
      </c>
      <c r="N97" s="118" t="s">
        <v>3023</v>
      </c>
      <c r="Y97" s="94" t="s">
        <v>1061</v>
      </c>
      <c r="Z97" s="94" t="s">
        <v>1578</v>
      </c>
    </row>
    <row r="98" spans="7:26" x14ac:dyDescent="0.2">
      <c r="G98" s="84" t="s">
        <v>1011</v>
      </c>
      <c r="H98" s="115" t="s">
        <v>1067</v>
      </c>
      <c r="M98" s="96" t="s">
        <v>3038</v>
      </c>
      <c r="N98" s="118" t="s">
        <v>3039</v>
      </c>
      <c r="Y98" s="94" t="s">
        <v>1011</v>
      </c>
      <c r="Z98" s="94" t="s">
        <v>1579</v>
      </c>
    </row>
    <row r="99" spans="7:26" x14ac:dyDescent="0.2">
      <c r="G99" s="84" t="s">
        <v>618</v>
      </c>
      <c r="H99" s="115" t="s">
        <v>627</v>
      </c>
      <c r="M99" s="96" t="s">
        <v>3112</v>
      </c>
      <c r="N99" s="118" t="s">
        <v>3113</v>
      </c>
      <c r="Y99" s="94" t="s">
        <v>618</v>
      </c>
      <c r="Z99" s="94" t="s">
        <v>907</v>
      </c>
    </row>
    <row r="100" spans="7:26" x14ac:dyDescent="0.2">
      <c r="G100" s="84" t="s">
        <v>620</v>
      </c>
      <c r="H100" s="115" t="s">
        <v>1070</v>
      </c>
      <c r="M100" s="96" t="s">
        <v>3121</v>
      </c>
      <c r="N100" s="118" t="s">
        <v>3122</v>
      </c>
      <c r="Y100" s="94" t="s">
        <v>620</v>
      </c>
      <c r="Z100" s="94" t="s">
        <v>1582</v>
      </c>
    </row>
    <row r="101" spans="7:26" x14ac:dyDescent="0.2">
      <c r="G101" s="84" t="s">
        <v>623</v>
      </c>
      <c r="H101" s="115" t="s">
        <v>249</v>
      </c>
      <c r="Y101" s="94" t="s">
        <v>623</v>
      </c>
      <c r="Z101" s="94" t="s">
        <v>925</v>
      </c>
    </row>
    <row r="102" spans="7:26" x14ac:dyDescent="0.2">
      <c r="G102" s="84" t="s">
        <v>624</v>
      </c>
      <c r="H102" s="115" t="s">
        <v>130</v>
      </c>
      <c r="Y102" s="94" t="s">
        <v>624</v>
      </c>
      <c r="Z102" s="94" t="s">
        <v>1584</v>
      </c>
    </row>
    <row r="103" spans="7:26" x14ac:dyDescent="0.2">
      <c r="G103" s="84" t="s">
        <v>820</v>
      </c>
      <c r="H103" s="115" t="s">
        <v>25</v>
      </c>
      <c r="Y103" s="94" t="s">
        <v>820</v>
      </c>
      <c r="Z103" s="94" t="s">
        <v>1587</v>
      </c>
    </row>
    <row r="104" spans="7:26" x14ac:dyDescent="0.2">
      <c r="G104" s="84" t="s">
        <v>469</v>
      </c>
      <c r="H104" s="115" t="s">
        <v>1075</v>
      </c>
      <c r="Y104" s="94" t="s">
        <v>469</v>
      </c>
      <c r="Z104" s="94" t="s">
        <v>1175</v>
      </c>
    </row>
    <row r="105" spans="7:26" x14ac:dyDescent="0.2">
      <c r="G105" s="84" t="s">
        <v>834</v>
      </c>
      <c r="H105" s="115" t="s">
        <v>1081</v>
      </c>
      <c r="Y105" s="94" t="s">
        <v>834</v>
      </c>
      <c r="Z105" s="94" t="s">
        <v>65</v>
      </c>
    </row>
    <row r="106" spans="7:26" x14ac:dyDescent="0.2">
      <c r="G106" s="84" t="s">
        <v>335</v>
      </c>
      <c r="H106" s="115" t="s">
        <v>1083</v>
      </c>
      <c r="Y106" s="94" t="s">
        <v>335</v>
      </c>
      <c r="Z106" s="94" t="s">
        <v>22</v>
      </c>
    </row>
    <row r="107" spans="7:26" x14ac:dyDescent="0.2">
      <c r="G107" s="84" t="s">
        <v>838</v>
      </c>
      <c r="H107" s="115" t="s">
        <v>512</v>
      </c>
      <c r="Y107" s="94" t="s">
        <v>838</v>
      </c>
      <c r="Z107" s="94" t="s">
        <v>840</v>
      </c>
    </row>
    <row r="108" spans="7:26" x14ac:dyDescent="0.2">
      <c r="G108" s="84" t="s">
        <v>845</v>
      </c>
      <c r="H108" s="115" t="s">
        <v>1088</v>
      </c>
      <c r="Y108" s="94" t="s">
        <v>845</v>
      </c>
      <c r="Z108" s="94" t="s">
        <v>1589</v>
      </c>
    </row>
    <row r="109" spans="7:26" x14ac:dyDescent="0.2">
      <c r="G109" s="84" t="s">
        <v>635</v>
      </c>
      <c r="H109" s="115" t="s">
        <v>1089</v>
      </c>
      <c r="Y109" s="94" t="s">
        <v>635</v>
      </c>
      <c r="Z109" s="94" t="s">
        <v>1590</v>
      </c>
    </row>
    <row r="110" spans="7:26" x14ac:dyDescent="0.2">
      <c r="G110" s="84" t="s">
        <v>243</v>
      </c>
      <c r="H110" s="115" t="s">
        <v>426</v>
      </c>
      <c r="Y110" s="94" t="s">
        <v>243</v>
      </c>
      <c r="Z110" s="94" t="s">
        <v>708</v>
      </c>
    </row>
    <row r="111" spans="7:26" x14ac:dyDescent="0.2">
      <c r="G111" s="84" t="s">
        <v>570</v>
      </c>
      <c r="H111" s="115" t="s">
        <v>220</v>
      </c>
      <c r="Y111" s="94" t="s">
        <v>570</v>
      </c>
      <c r="Z111" s="94" t="s">
        <v>76</v>
      </c>
    </row>
    <row r="112" spans="7:26" x14ac:dyDescent="0.2">
      <c r="G112" s="84" t="s">
        <v>532</v>
      </c>
      <c r="H112" s="115" t="s">
        <v>1034</v>
      </c>
      <c r="Y112" s="94" t="s">
        <v>532</v>
      </c>
      <c r="Z112" s="94" t="s">
        <v>87</v>
      </c>
    </row>
    <row r="113" spans="7:26" x14ac:dyDescent="0.2">
      <c r="G113" s="84" t="s">
        <v>637</v>
      </c>
      <c r="H113" s="115" t="s">
        <v>528</v>
      </c>
      <c r="Y113" s="94" t="s">
        <v>637</v>
      </c>
      <c r="Z113" s="94" t="s">
        <v>1264</v>
      </c>
    </row>
    <row r="114" spans="7:26" x14ac:dyDescent="0.2">
      <c r="G114" s="84" t="s">
        <v>1010</v>
      </c>
      <c r="H114" s="115" t="s">
        <v>298</v>
      </c>
      <c r="Y114" s="94" t="s">
        <v>1010</v>
      </c>
      <c r="Z114" s="94" t="s">
        <v>1592</v>
      </c>
    </row>
    <row r="115" spans="7:26" x14ac:dyDescent="0.2">
      <c r="G115" s="84" t="s">
        <v>385</v>
      </c>
      <c r="H115" s="115" t="s">
        <v>935</v>
      </c>
      <c r="Y115" s="94" t="s">
        <v>385</v>
      </c>
      <c r="Z115" s="94" t="s">
        <v>1257</v>
      </c>
    </row>
    <row r="116" spans="7:26" x14ac:dyDescent="0.2">
      <c r="G116" s="84" t="s">
        <v>330</v>
      </c>
      <c r="H116" s="115" t="s">
        <v>1090</v>
      </c>
      <c r="Y116" s="94" t="s">
        <v>330</v>
      </c>
      <c r="Z116" s="94" t="s">
        <v>849</v>
      </c>
    </row>
    <row r="117" spans="7:26" x14ac:dyDescent="0.2">
      <c r="G117" s="84" t="s">
        <v>1097</v>
      </c>
      <c r="H117" s="115" t="s">
        <v>1099</v>
      </c>
      <c r="Y117" s="94" t="s">
        <v>1097</v>
      </c>
      <c r="Z117" s="94" t="s">
        <v>1254</v>
      </c>
    </row>
    <row r="118" spans="7:26" x14ac:dyDescent="0.2">
      <c r="G118" s="84" t="s">
        <v>237</v>
      </c>
      <c r="H118" s="115" t="s">
        <v>1104</v>
      </c>
      <c r="Y118" s="94" t="s">
        <v>237</v>
      </c>
      <c r="Z118" s="94" t="s">
        <v>978</v>
      </c>
    </row>
    <row r="119" spans="7:26" x14ac:dyDescent="0.2">
      <c r="G119" s="84" t="s">
        <v>1105</v>
      </c>
      <c r="H119" s="115" t="s">
        <v>324</v>
      </c>
      <c r="Y119" s="94" t="s">
        <v>1105</v>
      </c>
      <c r="Z119" s="94" t="s">
        <v>857</v>
      </c>
    </row>
    <row r="120" spans="7:26" x14ac:dyDescent="0.2">
      <c r="G120" s="84" t="s">
        <v>1110</v>
      </c>
      <c r="H120" s="115" t="s">
        <v>1111</v>
      </c>
      <c r="Y120" s="94" t="s">
        <v>1110</v>
      </c>
      <c r="Z120" s="94" t="s">
        <v>1593</v>
      </c>
    </row>
    <row r="121" spans="7:26" x14ac:dyDescent="0.2">
      <c r="G121" s="84" t="s">
        <v>1116</v>
      </c>
      <c r="H121" s="115" t="s">
        <v>829</v>
      </c>
      <c r="Y121" s="94" t="s">
        <v>1116</v>
      </c>
      <c r="Z121" s="94" t="s">
        <v>1043</v>
      </c>
    </row>
    <row r="122" spans="7:26" x14ac:dyDescent="0.2">
      <c r="G122" s="84" t="s">
        <v>110</v>
      </c>
      <c r="H122" s="115" t="s">
        <v>1118</v>
      </c>
      <c r="Y122" s="94" t="s">
        <v>110</v>
      </c>
      <c r="Z122" s="94" t="s">
        <v>1596</v>
      </c>
    </row>
    <row r="123" spans="7:26" x14ac:dyDescent="0.2">
      <c r="G123" s="84" t="s">
        <v>41</v>
      </c>
      <c r="H123" s="115" t="s">
        <v>1030</v>
      </c>
      <c r="Y123" s="94" t="s">
        <v>41</v>
      </c>
      <c r="Z123" s="94" t="s">
        <v>1174</v>
      </c>
    </row>
    <row r="124" spans="7:26" x14ac:dyDescent="0.2">
      <c r="G124" s="84" t="s">
        <v>497</v>
      </c>
      <c r="H124" s="115" t="s">
        <v>1119</v>
      </c>
      <c r="Y124" s="94" t="s">
        <v>497</v>
      </c>
      <c r="Z124" s="94" t="s">
        <v>575</v>
      </c>
    </row>
    <row r="125" spans="7:26" x14ac:dyDescent="0.2">
      <c r="G125" s="84" t="s">
        <v>645</v>
      </c>
      <c r="H125" s="115" t="s">
        <v>1121</v>
      </c>
      <c r="Y125" s="94" t="s">
        <v>645</v>
      </c>
      <c r="Z125" s="94" t="s">
        <v>1598</v>
      </c>
    </row>
    <row r="126" spans="7:26" x14ac:dyDescent="0.2">
      <c r="G126" s="84" t="s">
        <v>621</v>
      </c>
      <c r="H126" s="115" t="s">
        <v>368</v>
      </c>
      <c r="Y126" s="94" t="s">
        <v>621</v>
      </c>
      <c r="Z126" s="94" t="s">
        <v>1600</v>
      </c>
    </row>
    <row r="127" spans="7:26" x14ac:dyDescent="0.2">
      <c r="G127" s="84" t="s">
        <v>650</v>
      </c>
      <c r="H127" s="115" t="s">
        <v>1006</v>
      </c>
      <c r="Y127" s="94" t="s">
        <v>650</v>
      </c>
      <c r="Z127" s="94" t="s">
        <v>1601</v>
      </c>
    </row>
    <row r="128" spans="7:26" x14ac:dyDescent="0.2">
      <c r="G128" s="84" t="s">
        <v>655</v>
      </c>
      <c r="H128" s="115" t="s">
        <v>234</v>
      </c>
      <c r="Y128" s="94" t="s">
        <v>655</v>
      </c>
      <c r="Z128" s="94" t="s">
        <v>1601</v>
      </c>
    </row>
    <row r="129" spans="7:26" x14ac:dyDescent="0.2">
      <c r="G129" s="84" t="s">
        <v>662</v>
      </c>
      <c r="H129" s="115" t="s">
        <v>148</v>
      </c>
      <c r="Y129" s="94" t="s">
        <v>662</v>
      </c>
      <c r="Z129" s="94" t="s">
        <v>1457</v>
      </c>
    </row>
    <row r="130" spans="7:26" x14ac:dyDescent="0.2">
      <c r="G130" s="84" t="s">
        <v>669</v>
      </c>
      <c r="H130" s="115" t="s">
        <v>358</v>
      </c>
      <c r="Y130" s="94" t="s">
        <v>669</v>
      </c>
      <c r="Z130" s="94" t="s">
        <v>121</v>
      </c>
    </row>
    <row r="131" spans="7:26" x14ac:dyDescent="0.2">
      <c r="G131" s="84" t="s">
        <v>672</v>
      </c>
      <c r="H131" s="115" t="s">
        <v>262</v>
      </c>
      <c r="Y131" s="94" t="s">
        <v>672</v>
      </c>
      <c r="Z131" s="94" t="s">
        <v>1602</v>
      </c>
    </row>
    <row r="132" spans="7:26" x14ac:dyDescent="0.2">
      <c r="G132" s="84" t="s">
        <v>529</v>
      </c>
      <c r="H132" s="115" t="s">
        <v>557</v>
      </c>
      <c r="Y132" s="94" t="s">
        <v>529</v>
      </c>
      <c r="Z132" s="94" t="s">
        <v>1603</v>
      </c>
    </row>
    <row r="133" spans="7:26" x14ac:dyDescent="0.2">
      <c r="G133" s="84" t="s">
        <v>33</v>
      </c>
      <c r="H133" s="115" t="s">
        <v>1123</v>
      </c>
      <c r="Y133" s="94" t="s">
        <v>33</v>
      </c>
      <c r="Z133" s="94" t="s">
        <v>1470</v>
      </c>
    </row>
    <row r="134" spans="7:26" x14ac:dyDescent="0.2">
      <c r="G134" s="84" t="s">
        <v>674</v>
      </c>
      <c r="H134" s="115" t="s">
        <v>440</v>
      </c>
      <c r="Y134" s="94" t="s">
        <v>674</v>
      </c>
      <c r="Z134" s="94" t="s">
        <v>1605</v>
      </c>
    </row>
    <row r="135" spans="7:26" x14ac:dyDescent="0.2">
      <c r="G135" s="84" t="s">
        <v>545</v>
      </c>
      <c r="H135" s="115" t="s">
        <v>1127</v>
      </c>
      <c r="Y135" s="94" t="s">
        <v>545</v>
      </c>
      <c r="Z135" s="94" t="s">
        <v>1608</v>
      </c>
    </row>
    <row r="136" spans="7:26" x14ac:dyDescent="0.2">
      <c r="G136" s="84" t="s">
        <v>675</v>
      </c>
      <c r="H136" s="115" t="s">
        <v>663</v>
      </c>
      <c r="Y136" s="94" t="s">
        <v>675</v>
      </c>
      <c r="Z136" s="94" t="s">
        <v>106</v>
      </c>
    </row>
    <row r="137" spans="7:26" x14ac:dyDescent="0.2">
      <c r="G137" s="84" t="s">
        <v>676</v>
      </c>
      <c r="H137" s="115" t="s">
        <v>1128</v>
      </c>
      <c r="Y137" s="94" t="s">
        <v>676</v>
      </c>
      <c r="Z137" s="94" t="s">
        <v>343</v>
      </c>
    </row>
    <row r="138" spans="7:26" x14ac:dyDescent="0.2">
      <c r="G138" s="84" t="s">
        <v>678</v>
      </c>
      <c r="H138" s="115" t="s">
        <v>399</v>
      </c>
      <c r="Y138" s="94" t="s">
        <v>678</v>
      </c>
      <c r="Z138" s="94" t="s">
        <v>1610</v>
      </c>
    </row>
    <row r="139" spans="7:26" x14ac:dyDescent="0.2">
      <c r="G139" s="84" t="s">
        <v>1132</v>
      </c>
      <c r="H139" s="115" t="s">
        <v>1135</v>
      </c>
      <c r="Y139" s="94" t="s">
        <v>1132</v>
      </c>
      <c r="Z139" s="94" t="s">
        <v>162</v>
      </c>
    </row>
    <row r="140" spans="7:26" x14ac:dyDescent="0.2">
      <c r="G140" s="84" t="s">
        <v>1066</v>
      </c>
      <c r="H140" s="115" t="s">
        <v>1138</v>
      </c>
      <c r="Y140" s="94" t="s">
        <v>1066</v>
      </c>
      <c r="Z140" s="94" t="s">
        <v>530</v>
      </c>
    </row>
    <row r="141" spans="7:26" x14ac:dyDescent="0.2">
      <c r="G141" s="84" t="s">
        <v>1139</v>
      </c>
      <c r="H141" s="115" t="s">
        <v>18</v>
      </c>
      <c r="Y141" s="94" t="s">
        <v>1139</v>
      </c>
      <c r="Z141" s="94" t="s">
        <v>594</v>
      </c>
    </row>
    <row r="142" spans="7:26" x14ac:dyDescent="0.2">
      <c r="G142" s="84" t="s">
        <v>1141</v>
      </c>
      <c r="H142" s="115" t="s">
        <v>208</v>
      </c>
      <c r="Y142" s="94" t="s">
        <v>1141</v>
      </c>
      <c r="Z142" s="94" t="s">
        <v>589</v>
      </c>
    </row>
    <row r="143" spans="7:26" x14ac:dyDescent="0.2">
      <c r="G143" s="84" t="s">
        <v>1143</v>
      </c>
      <c r="H143" s="115" t="s">
        <v>1145</v>
      </c>
      <c r="Y143" s="94" t="s">
        <v>1143</v>
      </c>
      <c r="Z143" s="94" t="s">
        <v>1464</v>
      </c>
    </row>
    <row r="144" spans="7:26" x14ac:dyDescent="0.2">
      <c r="G144" s="84" t="s">
        <v>681</v>
      </c>
      <c r="H144" s="115" t="s">
        <v>199</v>
      </c>
      <c r="Y144" s="94" t="s">
        <v>681</v>
      </c>
      <c r="Z144" s="94" t="s">
        <v>1611</v>
      </c>
    </row>
    <row r="145" spans="7:26" x14ac:dyDescent="0.2">
      <c r="G145" s="84" t="s">
        <v>1148</v>
      </c>
      <c r="H145" s="115" t="s">
        <v>1151</v>
      </c>
      <c r="Y145" s="94" t="s">
        <v>1148</v>
      </c>
      <c r="Z145" s="94" t="s">
        <v>1146</v>
      </c>
    </row>
    <row r="146" spans="7:26" x14ac:dyDescent="0.2">
      <c r="G146" s="84" t="s">
        <v>687</v>
      </c>
      <c r="H146" s="115" t="s">
        <v>1154</v>
      </c>
      <c r="Y146" s="94" t="s">
        <v>687</v>
      </c>
      <c r="Z146" s="94" t="s">
        <v>1612</v>
      </c>
    </row>
    <row r="147" spans="7:26" x14ac:dyDescent="0.2">
      <c r="G147" s="84" t="s">
        <v>691</v>
      </c>
      <c r="H147" s="115" t="s">
        <v>1155</v>
      </c>
      <c r="Y147" s="94" t="s">
        <v>691</v>
      </c>
      <c r="Z147" s="94" t="s">
        <v>1399</v>
      </c>
    </row>
    <row r="148" spans="7:26" x14ac:dyDescent="0.2">
      <c r="G148" s="84" t="s">
        <v>697</v>
      </c>
      <c r="H148" s="115" t="s">
        <v>1157</v>
      </c>
      <c r="Y148" s="94" t="s">
        <v>697</v>
      </c>
      <c r="Z148" s="94" t="s">
        <v>1613</v>
      </c>
    </row>
    <row r="149" spans="7:26" x14ac:dyDescent="0.2">
      <c r="G149" s="84" t="s">
        <v>703</v>
      </c>
      <c r="H149" s="115" t="s">
        <v>753</v>
      </c>
      <c r="Y149" s="94" t="s">
        <v>703</v>
      </c>
      <c r="Z149" s="94" t="s">
        <v>1614</v>
      </c>
    </row>
    <row r="150" spans="7:26" x14ac:dyDescent="0.2">
      <c r="G150" s="84" t="s">
        <v>647</v>
      </c>
      <c r="H150" s="115" t="s">
        <v>29</v>
      </c>
      <c r="Y150" s="94" t="s">
        <v>647</v>
      </c>
      <c r="Z150" s="94" t="s">
        <v>1617</v>
      </c>
    </row>
    <row r="151" spans="7:26" x14ac:dyDescent="0.2">
      <c r="G151" s="84" t="s">
        <v>1159</v>
      </c>
      <c r="H151" s="115" t="s">
        <v>1160</v>
      </c>
      <c r="Y151" s="94" t="s">
        <v>1159</v>
      </c>
      <c r="Z151" s="94" t="s">
        <v>1619</v>
      </c>
    </row>
    <row r="152" spans="7:26" x14ac:dyDescent="0.2">
      <c r="G152" s="84" t="s">
        <v>1163</v>
      </c>
      <c r="H152" s="115" t="s">
        <v>1109</v>
      </c>
      <c r="Y152" s="94" t="s">
        <v>1163</v>
      </c>
      <c r="Z152" s="94" t="s">
        <v>479</v>
      </c>
    </row>
    <row r="153" spans="7:26" x14ac:dyDescent="0.2">
      <c r="G153" s="84" t="s">
        <v>653</v>
      </c>
      <c r="H153" s="115" t="s">
        <v>1165</v>
      </c>
      <c r="Y153" s="94" t="s">
        <v>653</v>
      </c>
      <c r="Z153" s="94" t="s">
        <v>1621</v>
      </c>
    </row>
    <row r="154" spans="7:26" x14ac:dyDescent="0.2">
      <c r="G154" s="84" t="s">
        <v>711</v>
      </c>
      <c r="H154" s="115" t="s">
        <v>1167</v>
      </c>
      <c r="Y154" s="94" t="s">
        <v>711</v>
      </c>
      <c r="Z154" s="94" t="s">
        <v>1622</v>
      </c>
    </row>
    <row r="155" spans="7:26" x14ac:dyDescent="0.2">
      <c r="G155" s="84" t="s">
        <v>801</v>
      </c>
      <c r="H155" s="115" t="s">
        <v>1168</v>
      </c>
      <c r="Y155" s="94" t="s">
        <v>801</v>
      </c>
      <c r="Z155" s="94" t="s">
        <v>1275</v>
      </c>
    </row>
    <row r="156" spans="7:26" x14ac:dyDescent="0.2">
      <c r="G156" s="84" t="s">
        <v>716</v>
      </c>
      <c r="H156" s="115" t="s">
        <v>941</v>
      </c>
      <c r="Y156" s="94" t="s">
        <v>716</v>
      </c>
      <c r="Z156" s="94" t="s">
        <v>1623</v>
      </c>
    </row>
    <row r="157" spans="7:26" x14ac:dyDescent="0.2">
      <c r="G157" s="84" t="s">
        <v>300</v>
      </c>
      <c r="H157" s="115" t="s">
        <v>1176</v>
      </c>
      <c r="Y157" s="94" t="s">
        <v>300</v>
      </c>
      <c r="Z157" s="94" t="s">
        <v>980</v>
      </c>
    </row>
    <row r="158" spans="7:26" x14ac:dyDescent="0.2">
      <c r="G158" s="84" t="s">
        <v>719</v>
      </c>
      <c r="H158" s="115" t="s">
        <v>322</v>
      </c>
      <c r="Y158" s="94" t="s">
        <v>719</v>
      </c>
      <c r="Z158" s="94" t="s">
        <v>99</v>
      </c>
    </row>
    <row r="159" spans="7:26" x14ac:dyDescent="0.2">
      <c r="G159" s="84" t="s">
        <v>725</v>
      </c>
      <c r="H159" s="115" t="s">
        <v>515</v>
      </c>
      <c r="Y159" s="94" t="s">
        <v>725</v>
      </c>
      <c r="Z159" s="94" t="s">
        <v>516</v>
      </c>
    </row>
    <row r="160" spans="7:26" x14ac:dyDescent="0.2">
      <c r="G160" s="84" t="s">
        <v>726</v>
      </c>
      <c r="H160" s="115" t="s">
        <v>1179</v>
      </c>
      <c r="Y160" s="94" t="s">
        <v>726</v>
      </c>
      <c r="Z160" s="94" t="s">
        <v>1332</v>
      </c>
    </row>
    <row r="161" spans="7:26" x14ac:dyDescent="0.2">
      <c r="G161" s="84" t="s">
        <v>728</v>
      </c>
      <c r="H161" s="115" t="s">
        <v>77</v>
      </c>
      <c r="Y161" s="94" t="s">
        <v>728</v>
      </c>
      <c r="Z161" s="94" t="s">
        <v>773</v>
      </c>
    </row>
    <row r="162" spans="7:26" x14ac:dyDescent="0.2">
      <c r="G162" s="84" t="s">
        <v>1092</v>
      </c>
      <c r="H162" s="115" t="s">
        <v>1182</v>
      </c>
      <c r="Y162" s="94" t="s">
        <v>1092</v>
      </c>
      <c r="Z162" s="94" t="s">
        <v>1198</v>
      </c>
    </row>
    <row r="163" spans="7:26" x14ac:dyDescent="0.2">
      <c r="G163" s="84" t="s">
        <v>729</v>
      </c>
      <c r="H163" s="115" t="s">
        <v>306</v>
      </c>
      <c r="Y163" s="94" t="s">
        <v>729</v>
      </c>
      <c r="Z163" s="94" t="s">
        <v>1079</v>
      </c>
    </row>
    <row r="164" spans="7:26" x14ac:dyDescent="0.2">
      <c r="G164" s="84" t="s">
        <v>436</v>
      </c>
      <c r="H164" s="115" t="s">
        <v>285</v>
      </c>
      <c r="Y164" s="94" t="s">
        <v>436</v>
      </c>
      <c r="Z164" s="94" t="s">
        <v>1445</v>
      </c>
    </row>
    <row r="165" spans="7:26" x14ac:dyDescent="0.2">
      <c r="G165" s="84" t="s">
        <v>338</v>
      </c>
      <c r="H165" s="115" t="s">
        <v>1183</v>
      </c>
      <c r="Y165" s="94" t="s">
        <v>338</v>
      </c>
      <c r="Z165" s="94" t="s">
        <v>1625</v>
      </c>
    </row>
    <row r="166" spans="7:26" x14ac:dyDescent="0.2">
      <c r="G166" s="84" t="s">
        <v>731</v>
      </c>
      <c r="H166" s="115" t="s">
        <v>1185</v>
      </c>
      <c r="Y166" s="94" t="s">
        <v>731</v>
      </c>
      <c r="Z166" s="94" t="s">
        <v>1626</v>
      </c>
    </row>
    <row r="167" spans="7:26" x14ac:dyDescent="0.2">
      <c r="G167" s="84" t="s">
        <v>733</v>
      </c>
      <c r="H167" s="115" t="s">
        <v>212</v>
      </c>
      <c r="Y167" s="94" t="s">
        <v>733</v>
      </c>
      <c r="Z167" s="94" t="s">
        <v>1627</v>
      </c>
    </row>
    <row r="168" spans="7:26" x14ac:dyDescent="0.2">
      <c r="G168" s="84" t="s">
        <v>734</v>
      </c>
      <c r="H168" s="115" t="s">
        <v>108</v>
      </c>
      <c r="Y168" s="94" t="s">
        <v>734</v>
      </c>
      <c r="Z168" s="94" t="s">
        <v>1153</v>
      </c>
    </row>
    <row r="169" spans="7:26" x14ac:dyDescent="0.2">
      <c r="G169" s="84" t="s">
        <v>737</v>
      </c>
      <c r="H169" s="115" t="s">
        <v>394</v>
      </c>
      <c r="Y169" s="94" t="s">
        <v>737</v>
      </c>
      <c r="Z169" s="94" t="s">
        <v>1498</v>
      </c>
    </row>
    <row r="170" spans="7:26" x14ac:dyDescent="0.2">
      <c r="G170" s="84" t="s">
        <v>739</v>
      </c>
      <c r="H170" s="115" t="s">
        <v>1186</v>
      </c>
      <c r="Y170" s="94" t="s">
        <v>739</v>
      </c>
      <c r="Z170" s="94" t="s">
        <v>1630</v>
      </c>
    </row>
    <row r="171" spans="7:26" x14ac:dyDescent="0.2">
      <c r="G171" s="84" t="s">
        <v>740</v>
      </c>
      <c r="H171" s="115" t="s">
        <v>176</v>
      </c>
      <c r="Y171" s="94" t="s">
        <v>740</v>
      </c>
      <c r="Z171" s="94" t="s">
        <v>80</v>
      </c>
    </row>
    <row r="172" spans="7:26" x14ac:dyDescent="0.2">
      <c r="G172" s="84" t="s">
        <v>574</v>
      </c>
      <c r="H172" s="115" t="s">
        <v>984</v>
      </c>
      <c r="Y172" s="94" t="s">
        <v>574</v>
      </c>
      <c r="Z172" s="94" t="s">
        <v>1631</v>
      </c>
    </row>
    <row r="173" spans="7:26" x14ac:dyDescent="0.2">
      <c r="G173" s="84" t="s">
        <v>1189</v>
      </c>
      <c r="H173" s="115" t="s">
        <v>472</v>
      </c>
      <c r="Y173" s="94" t="s">
        <v>1189</v>
      </c>
      <c r="Z173" s="94" t="s">
        <v>1633</v>
      </c>
    </row>
    <row r="174" spans="7:26" x14ac:dyDescent="0.2">
      <c r="G174" s="84" t="s">
        <v>21</v>
      </c>
      <c r="H174" s="115" t="s">
        <v>1190</v>
      </c>
      <c r="Y174" s="94" t="s">
        <v>21</v>
      </c>
      <c r="Z174" s="94" t="s">
        <v>362</v>
      </c>
    </row>
    <row r="175" spans="7:26" x14ac:dyDescent="0.2">
      <c r="G175" s="84" t="s">
        <v>540</v>
      </c>
      <c r="H175" s="115" t="s">
        <v>1191</v>
      </c>
      <c r="Y175" s="94" t="s">
        <v>540</v>
      </c>
      <c r="Z175" s="94" t="s">
        <v>242</v>
      </c>
    </row>
    <row r="176" spans="7:26" x14ac:dyDescent="0.2">
      <c r="G176" s="84" t="s">
        <v>692</v>
      </c>
      <c r="H176" s="115" t="s">
        <v>1192</v>
      </c>
      <c r="Y176" s="94" t="s">
        <v>692</v>
      </c>
      <c r="Z176" s="94" t="s">
        <v>430</v>
      </c>
    </row>
    <row r="177" spans="7:26" x14ac:dyDescent="0.2">
      <c r="G177" s="84" t="s">
        <v>1195</v>
      </c>
      <c r="H177" s="115" t="s">
        <v>1197</v>
      </c>
      <c r="Y177" s="94" t="s">
        <v>1195</v>
      </c>
      <c r="Z177" s="94" t="s">
        <v>592</v>
      </c>
    </row>
    <row r="178" spans="7:26" x14ac:dyDescent="0.2">
      <c r="G178" s="84" t="s">
        <v>1200</v>
      </c>
      <c r="H178" s="115" t="s">
        <v>113</v>
      </c>
      <c r="Y178" s="94" t="s">
        <v>1200</v>
      </c>
      <c r="Z178" s="94" t="s">
        <v>1106</v>
      </c>
    </row>
    <row r="179" spans="7:26" x14ac:dyDescent="0.2">
      <c r="G179" s="84" t="s">
        <v>1201</v>
      </c>
      <c r="H179" s="115" t="s">
        <v>1205</v>
      </c>
      <c r="Y179" s="94" t="s">
        <v>1201</v>
      </c>
      <c r="Z179" s="94" t="s">
        <v>1156</v>
      </c>
    </row>
    <row r="180" spans="7:26" x14ac:dyDescent="0.2">
      <c r="G180" s="84" t="s">
        <v>1206</v>
      </c>
      <c r="H180" s="115" t="s">
        <v>168</v>
      </c>
      <c r="Y180" s="94" t="s">
        <v>1206</v>
      </c>
      <c r="Z180" s="94" t="s">
        <v>1635</v>
      </c>
    </row>
    <row r="181" spans="7:26" x14ac:dyDescent="0.2">
      <c r="G181" s="84" t="s">
        <v>744</v>
      </c>
      <c r="H181" s="115" t="s">
        <v>1207</v>
      </c>
      <c r="Y181" s="94" t="s">
        <v>744</v>
      </c>
      <c r="Z181" s="94" t="s">
        <v>1637</v>
      </c>
    </row>
    <row r="182" spans="7:26" x14ac:dyDescent="0.2">
      <c r="G182" s="84" t="s">
        <v>746</v>
      </c>
      <c r="H182" s="115" t="s">
        <v>1208</v>
      </c>
      <c r="Y182" s="94" t="s">
        <v>746</v>
      </c>
      <c r="Z182" s="94" t="s">
        <v>333</v>
      </c>
    </row>
    <row r="183" spans="7:26" x14ac:dyDescent="0.2">
      <c r="G183" s="84" t="s">
        <v>605</v>
      </c>
      <c r="H183" s="115" t="s">
        <v>393</v>
      </c>
      <c r="Y183" s="94" t="s">
        <v>605</v>
      </c>
      <c r="Z183" s="94" t="s">
        <v>1638</v>
      </c>
    </row>
    <row r="184" spans="7:26" x14ac:dyDescent="0.2">
      <c r="G184" s="84" t="s">
        <v>1003</v>
      </c>
      <c r="H184" s="115" t="s">
        <v>1218</v>
      </c>
      <c r="Y184" s="94" t="s">
        <v>1003</v>
      </c>
      <c r="Z184" s="94" t="s">
        <v>1641</v>
      </c>
    </row>
    <row r="185" spans="7:26" x14ac:dyDescent="0.2">
      <c r="G185" s="84" t="s">
        <v>994</v>
      </c>
      <c r="H185" s="115" t="s">
        <v>1219</v>
      </c>
      <c r="Y185" s="94" t="s">
        <v>994</v>
      </c>
      <c r="Z185" s="94" t="s">
        <v>536</v>
      </c>
    </row>
    <row r="186" spans="7:26" x14ac:dyDescent="0.2">
      <c r="G186" s="84" t="s">
        <v>752</v>
      </c>
      <c r="H186" s="115" t="s">
        <v>969</v>
      </c>
      <c r="Y186" s="94" t="s">
        <v>752</v>
      </c>
      <c r="Z186" s="94" t="s">
        <v>200</v>
      </c>
    </row>
    <row r="187" spans="7:26" x14ac:dyDescent="0.2">
      <c r="G187" s="84" t="s">
        <v>754</v>
      </c>
      <c r="H187" s="115" t="s">
        <v>1220</v>
      </c>
      <c r="Y187" s="94" t="s">
        <v>754</v>
      </c>
      <c r="Z187" s="94" t="s">
        <v>1274</v>
      </c>
    </row>
    <row r="188" spans="7:26" x14ac:dyDescent="0.2">
      <c r="G188" s="84" t="s">
        <v>37</v>
      </c>
      <c r="H188" s="115" t="s">
        <v>1221</v>
      </c>
      <c r="Y188" s="94" t="s">
        <v>37</v>
      </c>
      <c r="Z188" s="94" t="s">
        <v>1285</v>
      </c>
    </row>
    <row r="189" spans="7:26" x14ac:dyDescent="0.2">
      <c r="G189" s="84" t="s">
        <v>760</v>
      </c>
      <c r="H189" s="115" t="s">
        <v>223</v>
      </c>
      <c r="Y189" s="94" t="s">
        <v>760</v>
      </c>
      <c r="Z189" s="94" t="s">
        <v>1095</v>
      </c>
    </row>
    <row r="190" spans="7:26" x14ac:dyDescent="0.2">
      <c r="G190" s="84" t="s">
        <v>761</v>
      </c>
      <c r="H190" s="115" t="s">
        <v>1223</v>
      </c>
      <c r="Y190" s="94" t="s">
        <v>761</v>
      </c>
      <c r="Z190" s="94" t="s">
        <v>272</v>
      </c>
    </row>
    <row r="191" spans="7:26" x14ac:dyDescent="0.2">
      <c r="G191" s="84" t="s">
        <v>876</v>
      </c>
      <c r="H191" s="115" t="s">
        <v>1228</v>
      </c>
      <c r="Y191" s="94" t="s">
        <v>876</v>
      </c>
      <c r="Z191" s="94" t="s">
        <v>332</v>
      </c>
    </row>
    <row r="192" spans="7:26" x14ac:dyDescent="0.2">
      <c r="G192" s="84" t="s">
        <v>1230</v>
      </c>
      <c r="H192" s="115" t="s">
        <v>1234</v>
      </c>
      <c r="Y192" s="94" t="s">
        <v>1230</v>
      </c>
      <c r="Z192" s="94" t="s">
        <v>1642</v>
      </c>
    </row>
    <row r="193" spans="7:26" x14ac:dyDescent="0.2">
      <c r="G193" s="84" t="s">
        <v>1072</v>
      </c>
      <c r="H193" s="115" t="s">
        <v>1236</v>
      </c>
      <c r="Y193" s="94" t="s">
        <v>1072</v>
      </c>
      <c r="Z193" s="94" t="s">
        <v>702</v>
      </c>
    </row>
    <row r="194" spans="7:26" x14ac:dyDescent="0.2">
      <c r="G194" s="84" t="s">
        <v>763</v>
      </c>
      <c r="H194" s="115" t="s">
        <v>1161</v>
      </c>
      <c r="Y194" s="94" t="s">
        <v>763</v>
      </c>
      <c r="Z194" s="94" t="s">
        <v>1643</v>
      </c>
    </row>
    <row r="195" spans="7:26" x14ac:dyDescent="0.2">
      <c r="G195" s="84" t="s">
        <v>765</v>
      </c>
      <c r="H195" s="115" t="s">
        <v>1239</v>
      </c>
      <c r="Y195" s="94" t="s">
        <v>765</v>
      </c>
      <c r="Z195" s="94" t="s">
        <v>1646</v>
      </c>
    </row>
    <row r="196" spans="7:26" x14ac:dyDescent="0.2">
      <c r="G196" s="84" t="s">
        <v>768</v>
      </c>
      <c r="H196" s="115" t="s">
        <v>1241</v>
      </c>
      <c r="Y196" s="94" t="s">
        <v>768</v>
      </c>
      <c r="Z196" s="94" t="s">
        <v>98</v>
      </c>
    </row>
    <row r="197" spans="7:26" x14ac:dyDescent="0.2">
      <c r="G197" s="84" t="s">
        <v>598</v>
      </c>
      <c r="H197" s="115" t="s">
        <v>369</v>
      </c>
      <c r="Y197" s="94" t="s">
        <v>598</v>
      </c>
      <c r="Z197" s="94" t="s">
        <v>896</v>
      </c>
    </row>
    <row r="198" spans="7:26" x14ac:dyDescent="0.2">
      <c r="G198" s="84" t="s">
        <v>156</v>
      </c>
      <c r="H198" s="115" t="s">
        <v>1242</v>
      </c>
      <c r="Y198" s="94" t="s">
        <v>156</v>
      </c>
      <c r="Z198" s="94" t="s">
        <v>1650</v>
      </c>
    </row>
    <row r="199" spans="7:26" x14ac:dyDescent="0.2">
      <c r="G199" s="84" t="s">
        <v>171</v>
      </c>
      <c r="H199" s="115" t="s">
        <v>124</v>
      </c>
      <c r="Y199" s="94" t="s">
        <v>171</v>
      </c>
      <c r="Z199" s="94" t="s">
        <v>1473</v>
      </c>
    </row>
    <row r="200" spans="7:26" x14ac:dyDescent="0.2">
      <c r="G200" s="84" t="s">
        <v>445</v>
      </c>
      <c r="H200" s="115" t="s">
        <v>1246</v>
      </c>
      <c r="Y200" s="94" t="s">
        <v>445</v>
      </c>
      <c r="Z200" s="94" t="s">
        <v>1005</v>
      </c>
    </row>
    <row r="201" spans="7:26" x14ac:dyDescent="0.2">
      <c r="G201" s="84" t="s">
        <v>1248</v>
      </c>
      <c r="H201" s="115" t="s">
        <v>1251</v>
      </c>
      <c r="Y201" s="94" t="s">
        <v>1248</v>
      </c>
      <c r="Z201" s="94" t="s">
        <v>1504</v>
      </c>
    </row>
    <row r="202" spans="7:26" x14ac:dyDescent="0.2">
      <c r="G202" s="84" t="s">
        <v>771</v>
      </c>
      <c r="H202" s="115" t="s">
        <v>955</v>
      </c>
      <c r="Y202" s="94" t="s">
        <v>771</v>
      </c>
      <c r="Z202" s="94" t="s">
        <v>483</v>
      </c>
    </row>
    <row r="203" spans="7:26" x14ac:dyDescent="0.2">
      <c r="G203" s="84" t="s">
        <v>772</v>
      </c>
      <c r="H203" s="115" t="s">
        <v>842</v>
      </c>
      <c r="Y203" s="94" t="s">
        <v>772</v>
      </c>
      <c r="Z203" s="94" t="s">
        <v>1651</v>
      </c>
    </row>
    <row r="204" spans="7:26" x14ac:dyDescent="0.2">
      <c r="G204" s="84" t="s">
        <v>205</v>
      </c>
      <c r="H204" s="115" t="s">
        <v>874</v>
      </c>
      <c r="Y204" s="94" t="s">
        <v>205</v>
      </c>
      <c r="Z204" s="94" t="s">
        <v>1651</v>
      </c>
    </row>
    <row r="205" spans="7:26" x14ac:dyDescent="0.2">
      <c r="G205" s="84" t="s">
        <v>777</v>
      </c>
      <c r="H205" s="115" t="s">
        <v>803</v>
      </c>
      <c r="Y205" s="94" t="s">
        <v>777</v>
      </c>
      <c r="Z205" s="94" t="s">
        <v>1653</v>
      </c>
    </row>
    <row r="206" spans="7:26" x14ac:dyDescent="0.2">
      <c r="G206" s="84" t="s">
        <v>779</v>
      </c>
      <c r="H206" s="115" t="s">
        <v>615</v>
      </c>
      <c r="Y206" s="94" t="s">
        <v>779</v>
      </c>
      <c r="Z206" s="94" t="s">
        <v>1317</v>
      </c>
    </row>
    <row r="207" spans="7:26" x14ac:dyDescent="0.2">
      <c r="G207" s="84" t="s">
        <v>784</v>
      </c>
      <c r="H207" s="115" t="s">
        <v>230</v>
      </c>
      <c r="Y207" s="94" t="s">
        <v>784</v>
      </c>
      <c r="Z207" s="94" t="s">
        <v>151</v>
      </c>
    </row>
    <row r="208" spans="7:26" x14ac:dyDescent="0.2">
      <c r="G208" s="84" t="s">
        <v>786</v>
      </c>
      <c r="H208" s="115" t="s">
        <v>484</v>
      </c>
      <c r="Y208" s="94" t="s">
        <v>786</v>
      </c>
      <c r="Z208" s="94" t="s">
        <v>513</v>
      </c>
    </row>
    <row r="209" spans="7:26" x14ac:dyDescent="0.2">
      <c r="G209" s="84" t="s">
        <v>792</v>
      </c>
      <c r="H209" s="115" t="s">
        <v>775</v>
      </c>
      <c r="Y209" s="94" t="s">
        <v>792</v>
      </c>
      <c r="Z209" s="94" t="s">
        <v>853</v>
      </c>
    </row>
    <row r="210" spans="7:26" x14ac:dyDescent="0.2">
      <c r="G210" s="84" t="s">
        <v>798</v>
      </c>
      <c r="H210" s="115" t="s">
        <v>1252</v>
      </c>
      <c r="Y210" s="94" t="s">
        <v>798</v>
      </c>
      <c r="Z210" s="94" t="s">
        <v>576</v>
      </c>
    </row>
    <row r="211" spans="7:26" x14ac:dyDescent="0.2">
      <c r="G211" s="84" t="s">
        <v>804</v>
      </c>
      <c r="H211" s="115" t="s">
        <v>939</v>
      </c>
      <c r="Y211" s="94" t="s">
        <v>804</v>
      </c>
      <c r="Z211" s="94" t="s">
        <v>553</v>
      </c>
    </row>
    <row r="212" spans="7:26" x14ac:dyDescent="0.2">
      <c r="G212" s="84" t="s">
        <v>629</v>
      </c>
      <c r="H212" s="115" t="s">
        <v>1253</v>
      </c>
      <c r="Y212" s="94" t="s">
        <v>629</v>
      </c>
      <c r="Z212" s="94" t="s">
        <v>1655</v>
      </c>
    </row>
    <row r="213" spans="7:26" x14ac:dyDescent="0.2">
      <c r="G213" s="87" t="s">
        <v>814</v>
      </c>
      <c r="H213" s="94" t="s">
        <v>1259</v>
      </c>
      <c r="Y213" s="94" t="s">
        <v>814</v>
      </c>
      <c r="Z213" s="94" t="s">
        <v>1227</v>
      </c>
    </row>
    <row r="214" spans="7:26" x14ac:dyDescent="0.2">
      <c r="G214" s="87" t="s">
        <v>411</v>
      </c>
      <c r="H214" s="94" t="s">
        <v>1263</v>
      </c>
      <c r="Y214" s="94" t="s">
        <v>411</v>
      </c>
      <c r="Z214" s="94" t="s">
        <v>1656</v>
      </c>
    </row>
    <row r="215" spans="7:26" x14ac:dyDescent="0.2">
      <c r="G215" s="87" t="s">
        <v>1265</v>
      </c>
      <c r="H215" s="94" t="s">
        <v>1270</v>
      </c>
      <c r="Y215" s="95" t="s">
        <v>1265</v>
      </c>
      <c r="Z215" s="94" t="s">
        <v>1948</v>
      </c>
    </row>
    <row r="216" spans="7:26" x14ac:dyDescent="0.2">
      <c r="G216" s="87" t="s">
        <v>1554</v>
      </c>
      <c r="H216" s="115" t="s">
        <v>1654</v>
      </c>
      <c r="Y216" s="96" t="s">
        <v>2553</v>
      </c>
      <c r="Z216" s="118" t="s">
        <v>3008</v>
      </c>
    </row>
    <row r="217" spans="7:26" x14ac:dyDescent="0.2">
      <c r="G217" s="87" t="s">
        <v>2976</v>
      </c>
      <c r="H217" s="115" t="s">
        <v>964</v>
      </c>
      <c r="Y217" s="96" t="s">
        <v>3048</v>
      </c>
      <c r="Z217" s="118" t="s">
        <v>3049</v>
      </c>
    </row>
    <row r="218" spans="7:26" x14ac:dyDescent="0.2">
      <c r="G218" s="87" t="s">
        <v>2977</v>
      </c>
      <c r="H218" s="115" t="s">
        <v>1001</v>
      </c>
      <c r="Y218" s="96" t="s">
        <v>2977</v>
      </c>
      <c r="Z218" s="118" t="s">
        <v>3082</v>
      </c>
    </row>
    <row r="219" spans="7:26" x14ac:dyDescent="0.2">
      <c r="G219" s="92" t="s">
        <v>1869</v>
      </c>
      <c r="H219" s="116" t="s">
        <v>885</v>
      </c>
      <c r="Y219" s="96" t="s">
        <v>1869</v>
      </c>
      <c r="Z219" s="118" t="s">
        <v>3085</v>
      </c>
    </row>
    <row r="220" spans="7:26" x14ac:dyDescent="0.2">
      <c r="G220" s="92" t="s">
        <v>556</v>
      </c>
      <c r="H220" s="115" t="s">
        <v>1293</v>
      </c>
      <c r="Y220" s="96" t="s">
        <v>556</v>
      </c>
      <c r="Z220" s="118" t="s">
        <v>3109</v>
      </c>
    </row>
    <row r="221" spans="7:26" x14ac:dyDescent="0.2">
      <c r="G221" s="92" t="s">
        <v>1177</v>
      </c>
      <c r="H221" s="117" t="s">
        <v>846</v>
      </c>
      <c r="Y221" s="96" t="s">
        <v>3128</v>
      </c>
      <c r="Z221" s="94" t="s">
        <v>3129</v>
      </c>
    </row>
    <row r="222" spans="7:26" x14ac:dyDescent="0.2">
      <c r="G222" s="92" t="s">
        <v>3005</v>
      </c>
      <c r="H222" s="117" t="s">
        <v>1173</v>
      </c>
      <c r="Y222" s="84" t="s">
        <v>3152</v>
      </c>
      <c r="Z222" s="94" t="s">
        <v>3153</v>
      </c>
    </row>
    <row r="223" spans="7:26" x14ac:dyDescent="0.2">
      <c r="G223" s="92" t="s">
        <v>3006</v>
      </c>
      <c r="H223" s="117" t="s">
        <v>1068</v>
      </c>
      <c r="Y223" s="84" t="s">
        <v>3179</v>
      </c>
      <c r="Z223" s="94" t="s">
        <v>3180</v>
      </c>
    </row>
    <row r="224" spans="7:26" x14ac:dyDescent="0.2">
      <c r="G224" s="92" t="s">
        <v>3016</v>
      </c>
      <c r="H224" s="116" t="s">
        <v>2147</v>
      </c>
      <c r="Y224" s="84" t="s">
        <v>3016</v>
      </c>
      <c r="Z224" s="94" t="s">
        <v>3182</v>
      </c>
    </row>
    <row r="225" spans="7:8" x14ac:dyDescent="0.2">
      <c r="G225" s="92" t="s">
        <v>2043</v>
      </c>
      <c r="H225" s="116" t="s">
        <v>2944</v>
      </c>
    </row>
    <row r="226" spans="7:8" x14ac:dyDescent="0.2">
      <c r="G226" s="92" t="s">
        <v>408</v>
      </c>
      <c r="H226" s="116" t="s">
        <v>3017</v>
      </c>
    </row>
    <row r="227" spans="7:8" x14ac:dyDescent="0.2">
      <c r="G227" s="92" t="s">
        <v>2349</v>
      </c>
      <c r="H227" s="116" t="s">
        <v>3021</v>
      </c>
    </row>
    <row r="228" spans="7:8" x14ac:dyDescent="0.2">
      <c r="G228" s="114" t="s">
        <v>2894</v>
      </c>
      <c r="H228" s="117" t="s">
        <v>2513</v>
      </c>
    </row>
    <row r="229" spans="7:8" x14ac:dyDescent="0.2">
      <c r="G229" s="84" t="s">
        <v>1875</v>
      </c>
      <c r="H229" s="115" t="s">
        <v>3028</v>
      </c>
    </row>
    <row r="230" spans="7:8" x14ac:dyDescent="0.2">
      <c r="G230" s="84" t="s">
        <v>3030</v>
      </c>
      <c r="H230" s="115" t="s">
        <v>3031</v>
      </c>
    </row>
    <row r="231" spans="7:8" x14ac:dyDescent="0.2">
      <c r="G231" s="84" t="s">
        <v>3033</v>
      </c>
      <c r="H231" s="115" t="s">
        <v>3034</v>
      </c>
    </row>
    <row r="232" spans="7:8" x14ac:dyDescent="0.2">
      <c r="G232" s="85" t="s">
        <v>3042</v>
      </c>
      <c r="H232" s="146" t="s">
        <v>3043</v>
      </c>
    </row>
    <row r="233" spans="7:8" x14ac:dyDescent="0.2">
      <c r="G233" s="141" t="s">
        <v>3061</v>
      </c>
      <c r="H233" s="142" t="s">
        <v>3062</v>
      </c>
    </row>
    <row r="234" spans="7:8" x14ac:dyDescent="0.2">
      <c r="G234" s="141" t="s">
        <v>3069</v>
      </c>
      <c r="H234" s="142" t="s">
        <v>3071</v>
      </c>
    </row>
    <row r="235" spans="7:8" x14ac:dyDescent="0.2">
      <c r="G235" s="141" t="s">
        <v>3090</v>
      </c>
      <c r="H235" s="142" t="s">
        <v>3091</v>
      </c>
    </row>
    <row r="236" spans="7:8" x14ac:dyDescent="0.2">
      <c r="G236" s="141" t="s">
        <v>3097</v>
      </c>
      <c r="H236" s="142" t="s">
        <v>3098</v>
      </c>
    </row>
    <row r="237" spans="7:8" x14ac:dyDescent="0.2">
      <c r="G237" s="141" t="s">
        <v>3101</v>
      </c>
      <c r="H237" s="142" t="s">
        <v>3102</v>
      </c>
    </row>
    <row r="238" spans="7:8" x14ac:dyDescent="0.2">
      <c r="G238" s="141" t="s">
        <v>3117</v>
      </c>
      <c r="H238" s="142" t="s">
        <v>3118</v>
      </c>
    </row>
    <row r="239" spans="7:8" x14ac:dyDescent="0.2">
      <c r="G239" s="141" t="s">
        <v>3133</v>
      </c>
      <c r="H239" s="142" t="s">
        <v>3134</v>
      </c>
    </row>
    <row r="240" spans="7:8" x14ac:dyDescent="0.2">
      <c r="G240" s="141" t="s">
        <v>3140</v>
      </c>
      <c r="H240" s="142" t="s">
        <v>3144</v>
      </c>
    </row>
    <row r="241" spans="7:8" x14ac:dyDescent="0.2">
      <c r="G241" s="141" t="s">
        <v>3148</v>
      </c>
      <c r="H241" s="142" t="s">
        <v>1030</v>
      </c>
    </row>
    <row r="242" spans="7:8" x14ac:dyDescent="0.2">
      <c r="G242" s="141" t="s">
        <v>3163</v>
      </c>
      <c r="H242" s="142" t="s">
        <v>3166</v>
      </c>
    </row>
    <row r="243" spans="7:8" x14ac:dyDescent="0.2">
      <c r="G243" s="141" t="s">
        <v>3167</v>
      </c>
      <c r="H243" s="142" t="s">
        <v>3168</v>
      </c>
    </row>
    <row r="244" spans="7:8" x14ac:dyDescent="0.2">
      <c r="G244" s="141" t="s">
        <v>3173</v>
      </c>
      <c r="H244" s="142" t="s">
        <v>3174</v>
      </c>
    </row>
    <row r="245" spans="7:8" x14ac:dyDescent="0.2">
      <c r="G245" s="141" t="s">
        <v>3209</v>
      </c>
      <c r="H245" s="142" t="s">
        <v>3210</v>
      </c>
    </row>
    <row r="246" spans="7:8" x14ac:dyDescent="0.2">
      <c r="G246" s="141" t="s">
        <v>3215</v>
      </c>
      <c r="H246" s="142" t="s">
        <v>3216</v>
      </c>
    </row>
    <row r="247" spans="7:8" x14ac:dyDescent="0.2">
      <c r="G247" s="141" t="s">
        <v>3219</v>
      </c>
      <c r="H247" s="142" t="s">
        <v>3220</v>
      </c>
    </row>
  </sheetData>
  <sortState xmlns:xlrd2="http://schemas.microsoft.com/office/spreadsheetml/2017/richdata2" ref="V4:W6">
    <sortCondition ref="V4:V6"/>
  </sortState>
  <phoneticPr fontId="3"/>
  <pageMargins left="0.70866141732283472" right="0.70866141732283472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4"/>
  <sheetViews>
    <sheetView zoomScale="115" zoomScaleNormal="115" workbookViewId="0">
      <selection activeCell="E4" sqref="E4"/>
    </sheetView>
  </sheetViews>
  <sheetFormatPr defaultRowHeight="13" x14ac:dyDescent="0.2"/>
  <cols>
    <col min="1" max="1" width="2.08984375" customWidth="1"/>
    <col min="2" max="2" width="30.36328125" bestFit="1" customWidth="1"/>
    <col min="3" max="3" width="37.90625" bestFit="1" customWidth="1"/>
    <col min="4" max="4" width="70.7265625" customWidth="1"/>
    <col min="5" max="5" width="23.90625" bestFit="1" customWidth="1"/>
  </cols>
  <sheetData>
    <row r="1" spans="1:4" x14ac:dyDescent="0.2">
      <c r="A1" t="s">
        <v>521</v>
      </c>
    </row>
    <row r="2" spans="1:4" x14ac:dyDescent="0.2">
      <c r="B2" s="119" t="s">
        <v>2594</v>
      </c>
      <c r="C2" s="117" t="s">
        <v>2595</v>
      </c>
      <c r="D2" s="131" t="s">
        <v>2596</v>
      </c>
    </row>
    <row r="3" spans="1:4" x14ac:dyDescent="0.2">
      <c r="B3" s="120" t="s">
        <v>2604</v>
      </c>
      <c r="C3" s="123" t="s">
        <v>2592</v>
      </c>
      <c r="D3" s="132" t="s">
        <v>311</v>
      </c>
    </row>
    <row r="4" spans="1:4" x14ac:dyDescent="0.2">
      <c r="B4" s="121"/>
      <c r="C4" s="124" t="s">
        <v>1793</v>
      </c>
      <c r="D4" s="133" t="s">
        <v>1096</v>
      </c>
    </row>
    <row r="5" spans="1:4" x14ac:dyDescent="0.2">
      <c r="B5" s="122"/>
      <c r="C5" s="125"/>
      <c r="D5" s="134"/>
    </row>
    <row r="6" spans="1:4" x14ac:dyDescent="0.2">
      <c r="B6" s="120" t="s">
        <v>2588</v>
      </c>
      <c r="C6" s="123" t="s">
        <v>2593</v>
      </c>
      <c r="D6" s="132" t="s">
        <v>2591</v>
      </c>
    </row>
    <row r="7" spans="1:4" x14ac:dyDescent="0.2">
      <c r="B7" s="121"/>
      <c r="C7" s="124" t="s">
        <v>2597</v>
      </c>
      <c r="D7" s="133" t="s">
        <v>2608</v>
      </c>
    </row>
    <row r="8" spans="1:4" x14ac:dyDescent="0.2">
      <c r="B8" s="121"/>
      <c r="C8" s="124"/>
      <c r="D8" s="133" t="s">
        <v>1891</v>
      </c>
    </row>
    <row r="9" spans="1:4" x14ac:dyDescent="0.2">
      <c r="B9" s="122"/>
      <c r="C9" s="125"/>
      <c r="D9" s="134"/>
    </row>
    <row r="10" spans="1:4" x14ac:dyDescent="0.2">
      <c r="B10" s="120" t="s">
        <v>2600</v>
      </c>
      <c r="C10" s="123" t="s">
        <v>2593</v>
      </c>
      <c r="D10" s="132" t="s">
        <v>2590</v>
      </c>
    </row>
    <row r="11" spans="1:4" x14ac:dyDescent="0.2">
      <c r="B11" s="121"/>
      <c r="C11" s="124" t="s">
        <v>2598</v>
      </c>
      <c r="D11" s="133" t="s">
        <v>2602</v>
      </c>
    </row>
    <row r="12" spans="1:4" x14ac:dyDescent="0.2">
      <c r="B12" s="121"/>
      <c r="C12" s="124"/>
      <c r="D12" s="133" t="s">
        <v>2599</v>
      </c>
    </row>
    <row r="13" spans="1:4" x14ac:dyDescent="0.2">
      <c r="B13" s="122"/>
      <c r="C13" s="125"/>
      <c r="D13" s="134"/>
    </row>
    <row r="14" spans="1:4" x14ac:dyDescent="0.2">
      <c r="B14" s="120" t="s">
        <v>2603</v>
      </c>
      <c r="C14" s="123" t="s">
        <v>1764</v>
      </c>
      <c r="D14" s="132" t="s">
        <v>1279</v>
      </c>
    </row>
    <row r="15" spans="1:4" x14ac:dyDescent="0.2">
      <c r="B15" s="121"/>
      <c r="C15" s="124" t="s">
        <v>1676</v>
      </c>
      <c r="D15" s="133" t="s">
        <v>2848</v>
      </c>
    </row>
    <row r="16" spans="1:4" x14ac:dyDescent="0.2">
      <c r="B16" s="122"/>
      <c r="C16" s="125"/>
      <c r="D16" s="134"/>
    </row>
    <row r="18" spans="2:2" x14ac:dyDescent="0.2">
      <c r="B18" t="s">
        <v>71</v>
      </c>
    </row>
    <row r="19" spans="2:2" x14ac:dyDescent="0.2">
      <c r="B19" t="s">
        <v>1513</v>
      </c>
    </row>
    <row r="20" spans="2:2" x14ac:dyDescent="0.2">
      <c r="B20" t="s">
        <v>2844</v>
      </c>
    </row>
    <row r="21" spans="2:2" x14ac:dyDescent="0.2">
      <c r="B21" t="s">
        <v>2985</v>
      </c>
    </row>
    <row r="22" spans="2:2" x14ac:dyDescent="0.2">
      <c r="B22" t="s">
        <v>2845</v>
      </c>
    </row>
    <row r="23" spans="2:2" x14ac:dyDescent="0.2">
      <c r="B23" t="s">
        <v>86</v>
      </c>
    </row>
    <row r="24" spans="2:2" x14ac:dyDescent="0.2">
      <c r="B24" t="s">
        <v>2846</v>
      </c>
    </row>
    <row r="25" spans="2:2" x14ac:dyDescent="0.2">
      <c r="B25" t="s">
        <v>2744</v>
      </c>
    </row>
    <row r="30" spans="2:2" x14ac:dyDescent="0.2">
      <c r="B30" t="s">
        <v>2178</v>
      </c>
    </row>
    <row r="36" spans="1:4" x14ac:dyDescent="0.2">
      <c r="A36" t="s">
        <v>526</v>
      </c>
    </row>
    <row r="37" spans="1:4" x14ac:dyDescent="0.2">
      <c r="B37" s="117" t="s">
        <v>2594</v>
      </c>
      <c r="C37" s="160" t="s">
        <v>2596</v>
      </c>
      <c r="D37" s="161"/>
    </row>
    <row r="38" spans="1:4" x14ac:dyDescent="0.2">
      <c r="B38" s="123" t="s">
        <v>2847</v>
      </c>
      <c r="C38" s="126" t="s">
        <v>2983</v>
      </c>
      <c r="D38" s="135"/>
    </row>
    <row r="39" spans="1:4" x14ac:dyDescent="0.2">
      <c r="B39" s="124"/>
      <c r="C39" s="127" t="s">
        <v>1564</v>
      </c>
      <c r="D39" s="136"/>
    </row>
    <row r="40" spans="1:4" x14ac:dyDescent="0.2">
      <c r="B40" s="124"/>
      <c r="C40" s="121" t="s">
        <v>2379</v>
      </c>
      <c r="D40" s="133"/>
    </row>
    <row r="41" spans="1:4" x14ac:dyDescent="0.2">
      <c r="B41" s="124"/>
      <c r="C41" s="121" t="s">
        <v>1357</v>
      </c>
      <c r="D41" s="133"/>
    </row>
    <row r="42" spans="1:4" x14ac:dyDescent="0.2">
      <c r="B42" s="124"/>
      <c r="C42" s="121" t="s">
        <v>1716</v>
      </c>
      <c r="D42" s="133"/>
    </row>
    <row r="43" spans="1:4" x14ac:dyDescent="0.2">
      <c r="B43" s="124"/>
      <c r="C43" s="121" t="s">
        <v>2520</v>
      </c>
      <c r="D43" s="133"/>
    </row>
    <row r="44" spans="1:4" x14ac:dyDescent="0.2">
      <c r="B44" s="124"/>
      <c r="C44" s="121" t="s">
        <v>2313</v>
      </c>
      <c r="D44" s="133"/>
    </row>
    <row r="45" spans="1:4" x14ac:dyDescent="0.2">
      <c r="B45" s="125"/>
      <c r="C45" s="122"/>
      <c r="D45" s="134"/>
    </row>
    <row r="46" spans="1:4" x14ac:dyDescent="0.2">
      <c r="B46" s="123" t="s">
        <v>2984</v>
      </c>
      <c r="C46" s="128" t="s">
        <v>2634</v>
      </c>
      <c r="D46" s="132"/>
    </row>
    <row r="47" spans="1:4" x14ac:dyDescent="0.2">
      <c r="B47" s="124"/>
      <c r="C47" s="129" t="s">
        <v>2492</v>
      </c>
      <c r="D47" s="133"/>
    </row>
    <row r="48" spans="1:4" x14ac:dyDescent="0.2">
      <c r="B48" s="124"/>
      <c r="C48" s="127" t="s">
        <v>1564</v>
      </c>
      <c r="D48" s="133"/>
    </row>
    <row r="49" spans="2:4" x14ac:dyDescent="0.2">
      <c r="B49" s="124"/>
      <c r="C49" s="121" t="s">
        <v>1716</v>
      </c>
      <c r="D49" s="133"/>
    </row>
    <row r="50" spans="2:4" x14ac:dyDescent="0.2">
      <c r="B50" s="124"/>
      <c r="C50" s="121" t="s">
        <v>2520</v>
      </c>
      <c r="D50" s="133"/>
    </row>
    <row r="51" spans="2:4" x14ac:dyDescent="0.2">
      <c r="B51" s="124"/>
      <c r="C51" s="129" t="s">
        <v>2849</v>
      </c>
      <c r="D51" s="133"/>
    </row>
    <row r="52" spans="2:4" x14ac:dyDescent="0.2">
      <c r="B52" s="125"/>
      <c r="C52" s="130"/>
      <c r="D52" s="134"/>
    </row>
    <row r="53" spans="2:4" x14ac:dyDescent="0.2">
      <c r="B53" s="120" t="s">
        <v>2850</v>
      </c>
      <c r="C53" s="128" t="s">
        <v>1407</v>
      </c>
      <c r="D53" s="132"/>
    </row>
    <row r="54" spans="2:4" x14ac:dyDescent="0.2">
      <c r="B54" s="122"/>
      <c r="C54" s="122"/>
      <c r="D54" s="134"/>
    </row>
  </sheetData>
  <mergeCells count="1">
    <mergeCell ref="C37:D37"/>
  </mergeCells>
  <phoneticPr fontId="3"/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集計表</vt:lpstr>
      <vt:lpstr>型式一覧</vt:lpstr>
      <vt:lpstr>コードテーブル</vt:lpstr>
      <vt:lpstr>注意書</vt:lpstr>
      <vt:lpstr>注意書!Print_Area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