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385" windowHeight="5685" activeTab="0"/>
  </bookViews>
  <sheets>
    <sheet name="グラフデータ" sheetId="1" r:id="rId1"/>
    <sheet name="元データ（産官学共同センター）" sheetId="2" r:id="rId2"/>
    <sheet name="元データ（共同研究数）" sheetId="3" r:id="rId3"/>
    <sheet name="出典情報" sheetId="4" r:id="rId4"/>
  </sheets>
  <definedNames/>
  <calcPr fullCalcOnLoad="1"/>
</workbook>
</file>

<file path=xl/sharedStrings.xml><?xml version="1.0" encoding="utf-8"?>
<sst xmlns="http://schemas.openxmlformats.org/spreadsheetml/2006/main" count="332" uniqueCount="100">
  <si>
    <t>総数</t>
  </si>
  <si>
    <t>％</t>
  </si>
  <si>
    <t>重複</t>
  </si>
  <si>
    <t>高専</t>
  </si>
  <si>
    <t>短大</t>
  </si>
  <si>
    <t>大学</t>
  </si>
  <si>
    <t>北海道</t>
  </si>
  <si>
    <t>青森</t>
  </si>
  <si>
    <t>岩手</t>
  </si>
  <si>
    <t>宮城</t>
  </si>
  <si>
    <t>秋田</t>
  </si>
  <si>
    <t>山形</t>
  </si>
  <si>
    <t>福島</t>
  </si>
  <si>
    <t>東北</t>
  </si>
  <si>
    <t>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</si>
  <si>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</si>
  <si>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</si>
  <si>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</si>
  <si>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</si>
  <si>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</si>
  <si>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</si>
  <si>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</si>
  <si>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</si>
  <si>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北陸</t>
  </si>
  <si>
    <t>新潟</t>
  </si>
  <si>
    <t>富山</t>
  </si>
  <si>
    <t>石川</t>
  </si>
  <si>
    <t xml:space="preserve"> </t>
  </si>
  <si>
    <t>山梨</t>
  </si>
  <si>
    <t>福井</t>
  </si>
  <si>
    <t>中部</t>
  </si>
  <si>
    <t>長野</t>
  </si>
  <si>
    <t>岐阜</t>
  </si>
  <si>
    <t>静岡</t>
  </si>
  <si>
    <t>愛知</t>
  </si>
  <si>
    <t>近畿</t>
  </si>
  <si>
    <t>滋賀</t>
  </si>
  <si>
    <t>京都</t>
  </si>
  <si>
    <t>大阪</t>
  </si>
  <si>
    <t>兵庫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</si>
  <si>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</si>
  <si>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</si>
  <si>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</si>
  <si>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</si>
  <si>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</si>
  <si>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</si>
  <si>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</si>
  <si>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</si>
  <si>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</si>
  <si>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</si>
  <si>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</si>
  <si>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愛媛</t>
  </si>
  <si>
    <t>高知</t>
  </si>
  <si>
    <t>九州沖縄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</si>
  <si>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</si>
  <si>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</si>
  <si>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</si>
  <si>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</si>
  <si>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</si>
  <si>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</si>
  <si>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</si>
  <si>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</si>
  <si>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平成９年度</t>
  </si>
  <si>
    <t>平成10年度</t>
  </si>
  <si>
    <t>平成11年度</t>
  </si>
  <si>
    <t>平成12年度</t>
  </si>
  <si>
    <t>平成13年度</t>
  </si>
  <si>
    <t>研究所</t>
  </si>
  <si>
    <t>三重</t>
  </si>
  <si>
    <t>設置なし</t>
  </si>
  <si>
    <t>共同研究センター</t>
  </si>
  <si>
    <t>産学官連携窓口</t>
  </si>
  <si>
    <t>地域研究機関</t>
  </si>
  <si>
    <t>名古屋</t>
  </si>
  <si>
    <t>関西</t>
  </si>
  <si>
    <t>北海道</t>
  </si>
  <si>
    <t>東北</t>
  </si>
  <si>
    <t>関東</t>
  </si>
  <si>
    <t>北陸</t>
  </si>
  <si>
    <t>中部</t>
  </si>
  <si>
    <t>近畿</t>
  </si>
  <si>
    <t>四国</t>
  </si>
  <si>
    <t xml:space="preserve"> </t>
  </si>
  <si>
    <t xml:space="preserve"> </t>
  </si>
  <si>
    <t>東京圏</t>
  </si>
  <si>
    <t>名古屋圏</t>
  </si>
  <si>
    <t>関西圏</t>
  </si>
  <si>
    <t>大学等における共同研究センター等の設置率及び共同研究数</t>
  </si>
  <si>
    <t>共同研究センター等の設置率(％)</t>
  </si>
  <si>
    <t>ブロック別共同研究数の推移</t>
  </si>
  <si>
    <t>出典：</t>
  </si>
  <si>
    <t>URL：</t>
  </si>
  <si>
    <t>備考：</t>
  </si>
  <si>
    <t>http://www.mext.go.jp/a_menu/shinkou/sangaku/main7_a5.htm</t>
  </si>
  <si>
    <t>【共同研究センター等の設置率(％)】</t>
  </si>
  <si>
    <t>【ブロック別共同研究数の推移】</t>
  </si>
  <si>
    <t>文部科学省研究振興局　文部科学省HP（国立大学法人等における産学官連携）</t>
  </si>
  <si>
    <t>詳しくは、研究振興局研究環境・産業連携課技術移転推進室に問い合わせて下さい。</t>
  </si>
  <si>
    <t>共同研究数(件)</t>
  </si>
  <si>
    <t>共同研究センター等数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</si>
</sst>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#,##0.0;[Red]\-#,##0.0"/>
    <numFmt numFmtId="183" formatCode="#,##0_ "/>
    <numFmt numFmtId="184" formatCode="#,##0.0_ "/>
    <numFmt numFmtId="185" formatCode="#,##0.0_);[Red]\(#,##0.0\)"/>
    <numFmt numFmtId="186" formatCode="#,##0_);[Red]\(#,##0\)"/>
    <numFmt numFmtId="187" formatCode="0.000_ "/>
    <numFmt numFmtId="188" formatCode="0.00_);[Red]\(0.00\)"/>
    <numFmt numFmtId="189" formatCode="0.00_ "/>
    <numFmt numFmtId="190" formatCode="0_ "/>
    <numFmt numFmtId="191" formatCode="&quot;㍽&quot;00"/>
    <numFmt numFmtId="192" formatCode="&quot;㍼&quot;0"/>
    <numFmt numFmtId="193" formatCode="#,##0.000"/>
    <numFmt numFmtId="194" formatCode="#,##0_ ;[Red]\-#,##0\ "/>
    <numFmt numFmtId="195" formatCode="&quot;㍻&quot;0"/>
    <numFmt numFmtId="196" formatCode="#,##0.00_ "/>
    <numFmt numFmtId="197" formatCode="[$-411]&quot;平成&quot;ee&quot;年&quot;m&quot;月&quot;d&quot;日印刷&quot;"/>
    <numFmt numFmtId="198" formatCode="#,##0.000000"/>
    <numFmt numFmtId="199" formatCode="0.000"/>
    <numFmt numFmtId="200" formatCode="#,##0.0"/>
    <numFmt numFmtId="201" formatCode="#,##0.0000"/>
    <numFmt numFmtId="202" formatCode="#,##0.00000"/>
    <numFmt numFmtId="203" formatCode="&quot;明&quot;&quot;治&quot;00&quot;年&quot;"/>
    <numFmt numFmtId="204" formatCode="&quot;大&quot;&quot;正&quot;00&quot;年&quot;"/>
    <numFmt numFmtId="205" formatCode="&quot;昭&quot;&quot;和&quot;00&quot;年&quot;"/>
    <numFmt numFmtId="206" formatCode="&quot;平&quot;&quot;成&quot;0&quot;年&quot;"/>
    <numFmt numFmtId="207" formatCode="0_);[Red]\(0\)"/>
    <numFmt numFmtId="208" formatCode="[h]:mm"/>
    <numFmt numFmtId="209" formatCode="0.00000"/>
    <numFmt numFmtId="210" formatCode="[&lt;=999]000;000\-00"/>
    <numFmt numFmtId="211" formatCode="#,##0.000_ "/>
    <numFmt numFmtId="212" formatCode="0.0%"/>
    <numFmt numFmtId="213" formatCode="#,##0.00_);[Red]\(#,##0.00\)"/>
    <numFmt numFmtId="214" formatCode="\ ###,###,###,###,##0;&quot;-&quot;###,###,###,###,##0"/>
    <numFmt numFmtId="215" formatCode="0.000_);[Red]\(0.000\)"/>
    <numFmt numFmtId="216" formatCode="0.0000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22" applyFont="1">
      <alignment/>
      <protection/>
    </xf>
    <xf numFmtId="0" fontId="0" fillId="0" borderId="0" xfId="21" applyFo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1-4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共同研究センター等の設置比率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'元データ（産官学共同センター）'!$J$85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'元データ（産官学共同センター）'!$I$86:$I$94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元データ（産官学共同センター）!#REF!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'元データ（産官学共同センター）'!$K$85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'元データ（産官学共同センター）'!$I$86:$I$94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'元データ（産官学共同センター）'!$J$86:$J$94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'元データ（産官学共同センター）'!$L$85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'元データ（産官学共同センター）'!$I$86:$I$94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'元データ（産官学共同センター）'!$K$86:$K$94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'元データ（産官学共同センター）'!$M$85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'元データ（産官学共同センター）'!$I$86:$I$94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'元データ（産官学共同センター）'!$L$86:$L$94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1812756"/>
        <c:axId val="39205941"/>
      </c:barChart>
      <c:catAx>
        <c:axId val="11812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05941"/>
        <c:crosses val="autoZero"/>
        <c:auto val="1"/>
        <c:lblOffset val="100"/>
        <c:noMultiLvlLbl val="0"/>
      </c:catAx>
      <c:valAx>
        <c:axId val="392059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812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138</xdr:row>
      <xdr:rowOff>9525</xdr:rowOff>
    </xdr:from>
    <xdr:to>
      <xdr:col>9</xdr:col>
      <xdr:colOff>95250</xdr:colOff>
      <xdr:row>157</xdr:row>
      <xdr:rowOff>76200</xdr:rowOff>
    </xdr:to>
    <xdr:graphicFrame>
      <xdr:nvGraphicFramePr>
        <xdr:cNvPr id="1" name="Chart 2"/>
        <xdr:cNvGraphicFramePr/>
      </xdr:nvGraphicFramePr>
      <xdr:xfrm>
        <a:off x="1971675" y="23669625"/>
        <a:ext cx="44672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6.125" style="0" bestFit="1" customWidth="1"/>
    <col min="3" max="3" width="15.125" style="0" bestFit="1" customWidth="1"/>
    <col min="4" max="4" width="13.00390625" style="0" bestFit="1" customWidth="1"/>
    <col min="5" max="6" width="11.125" style="0" bestFit="1" customWidth="1"/>
  </cols>
  <sheetData>
    <row r="1" ht="13.5">
      <c r="A1" t="s">
        <v>87</v>
      </c>
    </row>
    <row r="3" ht="13.5">
      <c r="A3" t="s">
        <v>88</v>
      </c>
    </row>
    <row r="4" spans="2:4" ht="13.5">
      <c r="B4" t="s">
        <v>70</v>
      </c>
      <c r="C4" t="s">
        <v>71</v>
      </c>
      <c r="D4" t="s">
        <v>72</v>
      </c>
    </row>
    <row r="5" spans="1:4" ht="13.5">
      <c r="A5" t="s">
        <v>6</v>
      </c>
      <c r="B5" s="3">
        <f>'元データ（産官学共同センター）'!K88</f>
        <v>10.606060606060606</v>
      </c>
      <c r="C5" s="3">
        <f>'元データ（産官学共同センター）'!L88</f>
        <v>16.666666666666664</v>
      </c>
      <c r="D5" s="3">
        <f>'元データ（産官学共同センター）'!M88</f>
        <v>19.696969696969695</v>
      </c>
    </row>
    <row r="6" spans="1:4" ht="13.5">
      <c r="A6" t="s">
        <v>13</v>
      </c>
      <c r="B6" s="3">
        <f>'元データ（産官学共同センター）'!K89</f>
        <v>7.2727272727272725</v>
      </c>
      <c r="C6" s="3">
        <f>'元データ（産官学共同センター）'!L89</f>
        <v>17.272727272727273</v>
      </c>
      <c r="D6" s="3">
        <f>'元データ（産官学共同センター）'!M89</f>
        <v>15.454545454545453</v>
      </c>
    </row>
    <row r="7" spans="1:4" ht="13.5">
      <c r="A7" t="s">
        <v>84</v>
      </c>
      <c r="B7" s="3">
        <f>'元データ（産官学共同センター）'!K90</f>
        <v>4.545454545454546</v>
      </c>
      <c r="C7" s="3">
        <f>'元データ（産官学共同センター）'!L90</f>
        <v>14.545454545454545</v>
      </c>
      <c r="D7" s="3">
        <f>'元データ（産官学共同センター）'!M90</f>
        <v>3.939393939393939</v>
      </c>
    </row>
    <row r="8" spans="1:4" ht="13.5">
      <c r="A8" t="s">
        <v>15</v>
      </c>
      <c r="B8" s="3">
        <f>'元データ（産官学共同センター）'!K91</f>
        <v>8.108108108108109</v>
      </c>
      <c r="C8" s="3">
        <f>'元データ（産官学共同センター）'!L91</f>
        <v>13.513513513513514</v>
      </c>
      <c r="D8" s="3">
        <f>'元データ（産官学共同センター）'!M91</f>
        <v>6.756756756756757</v>
      </c>
    </row>
    <row r="9" spans="1:4" ht="13.5">
      <c r="A9" t="s">
        <v>23</v>
      </c>
      <c r="B9" s="3">
        <f>'元データ（産官学共同センター）'!K92</f>
        <v>7.5</v>
      </c>
      <c r="C9" s="3">
        <f>'元データ（産官学共同センター）'!L92</f>
        <v>22.5</v>
      </c>
      <c r="D9" s="3">
        <f>'元データ（産官学共同センター）'!M92</f>
        <v>10</v>
      </c>
    </row>
    <row r="10" spans="1:4" ht="13.5">
      <c r="A10" t="s">
        <v>85</v>
      </c>
      <c r="B10" s="3">
        <f>'元データ（産官学共同センター）'!K93</f>
        <v>4.958677685950414</v>
      </c>
      <c r="C10" s="3">
        <f>'元データ（産官学共同センター）'!L93</f>
        <v>11.570247933884298</v>
      </c>
      <c r="D10" s="3">
        <f>'元データ（産官学共同センター）'!M93</f>
        <v>12.396694214876034</v>
      </c>
    </row>
    <row r="11" spans="1:4" ht="13.5">
      <c r="A11" t="s">
        <v>30</v>
      </c>
      <c r="B11" s="3">
        <f>'元データ（産官学共同センター）'!K94</f>
        <v>5.405405405405405</v>
      </c>
      <c r="C11" s="3">
        <f>'元データ（産官学共同センター）'!L94</f>
        <v>18.91891891891892</v>
      </c>
      <c r="D11" s="3">
        <f>'元データ（産官学共同センター）'!M94</f>
        <v>5.405405405405405</v>
      </c>
    </row>
    <row r="12" spans="1:4" ht="13.5">
      <c r="A12" t="s">
        <v>86</v>
      </c>
      <c r="B12" s="3">
        <f>'元データ（産官学共同センター）'!K95</f>
        <v>3.7037037037037033</v>
      </c>
      <c r="C12" s="3">
        <f>'元データ（産官学共同センター）'!L95</f>
        <v>11.574074074074074</v>
      </c>
      <c r="D12" s="3">
        <f>'元データ（産官学共同センター）'!M95</f>
        <v>6.481481481481481</v>
      </c>
    </row>
    <row r="13" spans="1:4" ht="13.5">
      <c r="A13" t="s">
        <v>35</v>
      </c>
      <c r="B13" s="3">
        <f>'元データ（産官学共同センター）'!K96</f>
        <v>11.76470588235294</v>
      </c>
      <c r="C13" s="3">
        <f>'元データ（産官学共同センター）'!L96</f>
        <v>23.52941176470588</v>
      </c>
      <c r="D13" s="3">
        <f>'元データ（産官学共同センター）'!M96</f>
        <v>11.76470588235294</v>
      </c>
    </row>
    <row r="14" spans="1:4" ht="13.5">
      <c r="A14" t="s">
        <v>42</v>
      </c>
      <c r="B14" s="3">
        <f>'元データ（産官学共同センター）'!K97</f>
        <v>10.526315789473683</v>
      </c>
      <c r="C14" s="3">
        <f>'元データ（産官学共同センター）'!L97</f>
        <v>15.789473684210526</v>
      </c>
      <c r="D14" s="3">
        <f>'元データ（産官学共同センター）'!M97</f>
        <v>10.526315789473683</v>
      </c>
    </row>
    <row r="15" spans="1:4" ht="13.5">
      <c r="A15" t="s">
        <v>48</v>
      </c>
      <c r="B15" s="3">
        <f>'元データ（産官学共同センター）'!K98</f>
        <v>14.634146341463413</v>
      </c>
      <c r="C15" s="3">
        <f>'元データ（産官学共同センター）'!L98</f>
        <v>29.268292682926827</v>
      </c>
      <c r="D15" s="3">
        <f>'元データ（産官学共同センター）'!M98</f>
        <v>7.317073170731707</v>
      </c>
    </row>
    <row r="16" spans="1:4" ht="13.5">
      <c r="A16" t="s">
        <v>53</v>
      </c>
      <c r="B16" s="3">
        <f>'元データ（産官学共同センター）'!K99</f>
        <v>12.413793103448276</v>
      </c>
      <c r="C16" s="3">
        <f>'元データ（産官学共同センター）'!L99</f>
        <v>19.310344827586206</v>
      </c>
      <c r="D16" s="3">
        <f>'元データ（産官学共同センター）'!M99</f>
        <v>13.793103448275861</v>
      </c>
    </row>
    <row r="18" ht="13.5">
      <c r="A18" t="s">
        <v>89</v>
      </c>
    </row>
    <row r="19" spans="2:6" ht="13.5">
      <c r="B19" t="s">
        <v>62</v>
      </c>
      <c r="C19" t="s">
        <v>63</v>
      </c>
      <c r="D19" t="s">
        <v>64</v>
      </c>
      <c r="E19" t="s">
        <v>65</v>
      </c>
      <c r="F19" t="s">
        <v>66</v>
      </c>
    </row>
    <row r="20" spans="1:6" ht="13.5">
      <c r="A20" t="str">
        <f>'元データ（共同研究数）'!Z35</f>
        <v>東京圏</v>
      </c>
      <c r="B20">
        <f>'元データ（共同研究数）'!AA35</f>
        <v>423</v>
      </c>
      <c r="C20">
        <f>'元データ（共同研究数）'!AB35</f>
        <v>448</v>
      </c>
      <c r="D20">
        <f>'元データ（共同研究数）'!AC35</f>
        <v>605</v>
      </c>
      <c r="E20">
        <f>'元データ（共同研究数）'!AD35</f>
        <v>798</v>
      </c>
      <c r="F20">
        <f>'元データ（共同研究数）'!AE35</f>
        <v>1009</v>
      </c>
    </row>
    <row r="21" spans="1:6" ht="13.5">
      <c r="A21" t="str">
        <f>'元データ（共同研究数）'!Z36</f>
        <v>名古屋圏</v>
      </c>
      <c r="B21">
        <f>'元データ（共同研究数）'!AA36</f>
        <v>247</v>
      </c>
      <c r="C21">
        <f>'元データ（共同研究数）'!AB36</f>
        <v>255</v>
      </c>
      <c r="D21">
        <f>'元データ（共同研究数）'!AC36</f>
        <v>331</v>
      </c>
      <c r="E21">
        <f>'元データ（共同研究数）'!AD36</f>
        <v>402</v>
      </c>
      <c r="F21">
        <f>'元データ（共同研究数）'!AE36</f>
        <v>514</v>
      </c>
    </row>
    <row r="22" spans="1:6" ht="13.5">
      <c r="A22" t="str">
        <f>'元データ（共同研究数）'!Z37</f>
        <v>関西圏</v>
      </c>
      <c r="B22">
        <f>'元データ（共同研究数）'!AA37</f>
        <v>274</v>
      </c>
      <c r="C22">
        <f>'元データ（共同研究数）'!AB37</f>
        <v>299</v>
      </c>
      <c r="D22">
        <f>'元データ（共同研究数）'!AC37</f>
        <v>393</v>
      </c>
      <c r="E22">
        <f>'元データ（共同研究数）'!AD37</f>
        <v>508</v>
      </c>
      <c r="F22">
        <f>'元データ（共同研究数）'!AE37</f>
        <v>638</v>
      </c>
    </row>
    <row r="23" spans="1:6" ht="13.5">
      <c r="A23" t="str">
        <f>'元データ（共同研究数）'!Z38</f>
        <v>九州沖縄</v>
      </c>
      <c r="B23">
        <f>'元データ（共同研究数）'!AA38</f>
        <v>310</v>
      </c>
      <c r="C23">
        <f>'元データ（共同研究数）'!AB38</f>
        <v>328</v>
      </c>
      <c r="D23">
        <f>'元データ（共同研究数）'!AC38</f>
        <v>374</v>
      </c>
      <c r="E23">
        <f>'元データ（共同研究数）'!AD38</f>
        <v>470</v>
      </c>
      <c r="F23">
        <f>'元データ（共同研究数）'!AE38</f>
        <v>646</v>
      </c>
    </row>
    <row r="24" spans="1:6" ht="13.5">
      <c r="A24" t="str">
        <f>'元データ（共同研究数）'!Z39</f>
        <v>東北</v>
      </c>
      <c r="B24">
        <f>'元データ（共同研究数）'!AA39</f>
        <v>281</v>
      </c>
      <c r="C24">
        <f>'元データ（共同研究数）'!AB39</f>
        <v>310</v>
      </c>
      <c r="D24">
        <f>'元データ（共同研究数）'!AC39</f>
        <v>363</v>
      </c>
      <c r="E24">
        <f>'元データ（共同研究数）'!AD39</f>
        <v>420</v>
      </c>
      <c r="F24">
        <f>'元データ（共同研究数）'!AE39</f>
        <v>561</v>
      </c>
    </row>
    <row r="25" spans="1:6" ht="13.5">
      <c r="A25" t="str">
        <f>'元データ（共同研究数）'!Z40</f>
        <v>北海道</v>
      </c>
      <c r="B25">
        <f>'元データ（共同研究数）'!AA40</f>
        <v>149</v>
      </c>
      <c r="C25">
        <f>'元データ（共同研究数）'!AB40</f>
        <v>192</v>
      </c>
      <c r="D25">
        <f>'元データ（共同研究数）'!AC40</f>
        <v>223</v>
      </c>
      <c r="E25">
        <f>'元データ（共同研究数）'!AD40</f>
        <v>300</v>
      </c>
      <c r="F25">
        <f>'元データ（共同研究数）'!AE40</f>
        <v>403</v>
      </c>
    </row>
    <row r="26" spans="1:6" ht="13.5">
      <c r="A26" t="str">
        <f>'元データ（共同研究数）'!Z41</f>
        <v>中国</v>
      </c>
      <c r="B26">
        <f>'元データ（共同研究数）'!AA41</f>
        <v>145</v>
      </c>
      <c r="C26">
        <f>'元データ（共同研究数）'!AB41</f>
        <v>197</v>
      </c>
      <c r="D26">
        <f>'元データ（共同研究数）'!AC41</f>
        <v>225</v>
      </c>
      <c r="E26">
        <f>'元データ（共同研究数）'!AD41</f>
        <v>308</v>
      </c>
      <c r="F26">
        <f>'元データ（共同研究数）'!AE41</f>
        <v>388</v>
      </c>
    </row>
    <row r="27" spans="1:6" ht="13.5">
      <c r="A27" t="str">
        <f>'元データ（共同研究数）'!Z42</f>
        <v>関東</v>
      </c>
      <c r="B27">
        <f>'元データ（共同研究数）'!AA42</f>
        <v>213</v>
      </c>
      <c r="C27">
        <f>'元データ（共同研究数）'!AB42</f>
        <v>175</v>
      </c>
      <c r="D27">
        <f>'元データ（共同研究数）'!AC42</f>
        <v>195</v>
      </c>
      <c r="E27">
        <f>'元データ（共同研究数）'!AD42</f>
        <v>199</v>
      </c>
      <c r="F27">
        <f>'元データ（共同研究数）'!AE42</f>
        <v>375</v>
      </c>
    </row>
    <row r="28" spans="1:6" ht="13.5">
      <c r="A28" t="str">
        <f>'元データ（共同研究数）'!Z43</f>
        <v>北陸</v>
      </c>
      <c r="B28">
        <f>'元データ（共同研究数）'!AA43</f>
        <v>128</v>
      </c>
      <c r="C28">
        <f>'元データ（共同研究数）'!AB43</f>
        <v>142</v>
      </c>
      <c r="D28">
        <f>'元データ（共同研究数）'!AC43</f>
        <v>166</v>
      </c>
      <c r="E28">
        <f>'元データ（共同研究数）'!AD43</f>
        <v>236</v>
      </c>
      <c r="F28">
        <f>'元データ（共同研究数）'!AE43</f>
        <v>305</v>
      </c>
    </row>
    <row r="29" spans="1:6" ht="13.5">
      <c r="A29" t="str">
        <f>'元データ（共同研究数）'!Z44</f>
        <v>四国</v>
      </c>
      <c r="B29">
        <f>'元データ（共同研究数）'!AA44</f>
        <v>85</v>
      </c>
      <c r="C29">
        <f>'元データ（共同研究数）'!AB44</f>
        <v>128</v>
      </c>
      <c r="D29">
        <f>'元データ（共同研究数）'!AC44</f>
        <v>142</v>
      </c>
      <c r="E29">
        <f>'元データ（共同研究数）'!AD44</f>
        <v>191</v>
      </c>
      <c r="F29">
        <f>'元データ（共同研究数）'!AE44</f>
        <v>217</v>
      </c>
    </row>
    <row r="30" spans="1:6" ht="13.5">
      <c r="A30" t="str">
        <f>'元データ（共同研究数）'!Z45</f>
        <v>中部</v>
      </c>
      <c r="B30">
        <f>'元データ（共同研究数）'!AA45</f>
        <v>83</v>
      </c>
      <c r="C30">
        <f>'元データ（共同研究数）'!AB45</f>
        <v>82</v>
      </c>
      <c r="D30">
        <f>'元データ（共同研究数）'!AC45</f>
        <v>80</v>
      </c>
      <c r="E30">
        <f>'元データ（共同研究数）'!AD45</f>
        <v>129</v>
      </c>
      <c r="F30">
        <f>'元データ（共同研究数）'!AE45</f>
        <v>164</v>
      </c>
    </row>
    <row r="31" spans="1:6" ht="13.5">
      <c r="A31" t="str">
        <f>'元データ（共同研究数）'!Z46</f>
        <v>近畿</v>
      </c>
      <c r="B31">
        <f>'元データ（共同研究数）'!AA46</f>
        <v>24</v>
      </c>
      <c r="C31">
        <f>'元データ（共同研究数）'!AB46</f>
        <v>12</v>
      </c>
      <c r="D31">
        <f>'元データ（共同研究数）'!AC46</f>
        <v>32</v>
      </c>
      <c r="E31">
        <f>'元データ（共同研究数）'!AD46</f>
        <v>38</v>
      </c>
      <c r="F31">
        <f>'元データ（共同研究数）'!AE46</f>
        <v>44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1" sqref="A1"/>
    </sheetView>
  </sheetViews>
  <sheetFormatPr defaultColWidth="9.00390625" defaultRowHeight="13.5"/>
  <cols>
    <col min="3" max="3" width="16.125" style="0" bestFit="1" customWidth="1"/>
    <col min="4" max="4" width="15.125" style="0" bestFit="1" customWidth="1"/>
    <col min="5" max="5" width="13.00390625" style="0" bestFit="1" customWidth="1"/>
    <col min="6" max="9" width="5.25390625" style="0" bestFit="1" customWidth="1"/>
    <col min="10" max="10" width="16.125" style="0" bestFit="1" customWidth="1"/>
    <col min="11" max="11" width="15.125" style="0" bestFit="1" customWidth="1"/>
    <col min="12" max="12" width="16.125" style="0" bestFit="1" customWidth="1"/>
    <col min="13" max="13" width="15.125" style="0" bestFit="1" customWidth="1"/>
    <col min="14" max="14" width="13.00390625" style="0" bestFit="1" customWidth="1"/>
  </cols>
  <sheetData>
    <row r="1" ht="13.5">
      <c r="A1" t="s">
        <v>99</v>
      </c>
    </row>
    <row r="2" spans="3:12" ht="13.5">
      <c r="C2" t="s">
        <v>0</v>
      </c>
      <c r="D2" t="s">
        <v>0</v>
      </c>
      <c r="E2" t="s">
        <v>0</v>
      </c>
      <c r="G2" t="s">
        <v>0</v>
      </c>
      <c r="H2" t="s">
        <v>0</v>
      </c>
      <c r="I2" t="s">
        <v>0</v>
      </c>
      <c r="J2" t="s">
        <v>1</v>
      </c>
      <c r="K2" t="s">
        <v>1</v>
      </c>
      <c r="L2" t="s">
        <v>1</v>
      </c>
    </row>
    <row r="3" spans="3:12" ht="13.5">
      <c r="C3" t="s">
        <v>70</v>
      </c>
      <c r="D3" t="s">
        <v>71</v>
      </c>
      <c r="E3" t="s">
        <v>72</v>
      </c>
      <c r="F3" t="s">
        <v>2</v>
      </c>
      <c r="G3" t="s">
        <v>3</v>
      </c>
      <c r="H3" t="s">
        <v>4</v>
      </c>
      <c r="I3" t="s">
        <v>5</v>
      </c>
      <c r="J3" t="s">
        <v>70</v>
      </c>
      <c r="K3" t="s">
        <v>71</v>
      </c>
      <c r="L3" t="s">
        <v>72</v>
      </c>
    </row>
    <row r="4" spans="1:12" ht="13.5">
      <c r="A4" t="s">
        <v>6</v>
      </c>
      <c r="B4" t="s">
        <v>6</v>
      </c>
      <c r="C4">
        <v>7</v>
      </c>
      <c r="D4">
        <v>11</v>
      </c>
      <c r="E4">
        <v>13</v>
      </c>
      <c r="F4">
        <v>1</v>
      </c>
      <c r="G4">
        <v>5</v>
      </c>
      <c r="H4">
        <v>28</v>
      </c>
      <c r="I4">
        <v>33</v>
      </c>
      <c r="J4" s="2">
        <f>C4/(G4+H4+I4)*100</f>
        <v>10.606060606060606</v>
      </c>
      <c r="K4" s="2">
        <f>D4/(H4+I4+J4)*100</f>
        <v>15.361828184511214</v>
      </c>
      <c r="L4" s="2">
        <f>E4/(I4+J4+K4)*100</f>
        <v>22.045896956172744</v>
      </c>
    </row>
    <row r="5" spans="10:12" ht="13.5">
      <c r="J5" s="2"/>
      <c r="K5" s="2"/>
      <c r="L5" s="2"/>
    </row>
    <row r="6" spans="1:12" ht="13.5">
      <c r="A6" t="s">
        <v>13</v>
      </c>
      <c r="B6" t="s">
        <v>7</v>
      </c>
      <c r="C6">
        <v>2</v>
      </c>
      <c r="D6">
        <v>2</v>
      </c>
      <c r="E6">
        <v>4</v>
      </c>
      <c r="F6">
        <v>0</v>
      </c>
      <c r="G6">
        <v>1</v>
      </c>
      <c r="H6">
        <v>6</v>
      </c>
      <c r="I6">
        <v>9</v>
      </c>
      <c r="J6" s="2">
        <f aca="true" t="shared" si="0" ref="J6:L13">C6/(G6+H6+I6)*100</f>
        <v>12.5</v>
      </c>
      <c r="K6" s="2">
        <f t="shared" si="0"/>
        <v>7.2727272727272725</v>
      </c>
      <c r="L6" s="2">
        <f t="shared" si="0"/>
        <v>13.902053712480253</v>
      </c>
    </row>
    <row r="7" spans="2:12" ht="13.5">
      <c r="B7" t="s">
        <v>8</v>
      </c>
      <c r="C7">
        <v>1</v>
      </c>
      <c r="D7">
        <v>4</v>
      </c>
      <c r="E7">
        <v>2</v>
      </c>
      <c r="F7">
        <v>0</v>
      </c>
      <c r="G7">
        <v>1</v>
      </c>
      <c r="H7">
        <v>6</v>
      </c>
      <c r="I7">
        <v>5</v>
      </c>
      <c r="J7" s="2">
        <f t="shared" si="0"/>
        <v>8.333333333333332</v>
      </c>
      <c r="K7" s="2">
        <f t="shared" si="0"/>
        <v>20.689655172413797</v>
      </c>
      <c r="L7" s="2">
        <f t="shared" si="0"/>
        <v>5.878378378378378</v>
      </c>
    </row>
    <row r="8" spans="2:12" ht="13.5">
      <c r="B8" t="s">
        <v>9</v>
      </c>
      <c r="C8">
        <v>2</v>
      </c>
      <c r="D8">
        <v>2</v>
      </c>
      <c r="E8">
        <v>2</v>
      </c>
      <c r="F8">
        <v>0</v>
      </c>
      <c r="G8">
        <v>2</v>
      </c>
      <c r="H8">
        <v>8</v>
      </c>
      <c r="I8">
        <v>13</v>
      </c>
      <c r="J8" s="2">
        <f t="shared" si="0"/>
        <v>8.695652173913043</v>
      </c>
      <c r="K8" s="2">
        <f t="shared" si="0"/>
        <v>6.734992679355783</v>
      </c>
      <c r="L8" s="2">
        <f t="shared" si="0"/>
        <v>7.034662809521357</v>
      </c>
    </row>
    <row r="9" spans="2:12" ht="13.5">
      <c r="B9" t="s">
        <v>10</v>
      </c>
      <c r="C9">
        <v>0</v>
      </c>
      <c r="D9">
        <v>0</v>
      </c>
      <c r="E9">
        <v>3</v>
      </c>
      <c r="F9">
        <v>0</v>
      </c>
      <c r="G9">
        <v>1</v>
      </c>
      <c r="H9">
        <v>8</v>
      </c>
      <c r="I9">
        <v>3</v>
      </c>
      <c r="J9" s="2">
        <f t="shared" si="0"/>
        <v>0</v>
      </c>
      <c r="K9" s="2">
        <f t="shared" si="0"/>
        <v>0</v>
      </c>
      <c r="L9" s="2">
        <f t="shared" si="0"/>
        <v>100</v>
      </c>
    </row>
    <row r="10" spans="2:12" ht="13.5">
      <c r="B10" t="s">
        <v>11</v>
      </c>
      <c r="C10">
        <v>1</v>
      </c>
      <c r="D10">
        <v>2</v>
      </c>
      <c r="E10">
        <v>2</v>
      </c>
      <c r="F10">
        <v>0</v>
      </c>
      <c r="G10">
        <v>1</v>
      </c>
      <c r="H10">
        <v>5</v>
      </c>
      <c r="I10">
        <v>4</v>
      </c>
      <c r="J10" s="2">
        <f t="shared" si="0"/>
        <v>10</v>
      </c>
      <c r="K10" s="2">
        <f t="shared" si="0"/>
        <v>10.526315789473683</v>
      </c>
      <c r="L10" s="2">
        <f t="shared" si="0"/>
        <v>8.15450643776824</v>
      </c>
    </row>
    <row r="11" spans="2:12" ht="13.5">
      <c r="B11" t="s">
        <v>12</v>
      </c>
      <c r="C11">
        <v>1</v>
      </c>
      <c r="D11" s="3">
        <v>2</v>
      </c>
      <c r="E11">
        <v>2</v>
      </c>
      <c r="F11">
        <v>1</v>
      </c>
      <c r="G11">
        <v>1</v>
      </c>
      <c r="H11">
        <v>5</v>
      </c>
      <c r="I11">
        <v>7</v>
      </c>
      <c r="J11" s="2">
        <f t="shared" si="0"/>
        <v>7.6923076923076925</v>
      </c>
      <c r="K11" s="2">
        <f t="shared" si="0"/>
        <v>10.15625</v>
      </c>
      <c r="L11" s="2">
        <f t="shared" si="0"/>
        <v>8.048756892715488</v>
      </c>
    </row>
    <row r="12" spans="2:12" ht="13.5">
      <c r="B12" t="s">
        <v>24</v>
      </c>
      <c r="C12">
        <v>1</v>
      </c>
      <c r="D12">
        <v>7</v>
      </c>
      <c r="E12">
        <v>2</v>
      </c>
      <c r="F12">
        <v>0</v>
      </c>
      <c r="G12">
        <v>1</v>
      </c>
      <c r="H12">
        <v>9</v>
      </c>
      <c r="I12">
        <v>14</v>
      </c>
      <c r="J12" s="2">
        <f t="shared" si="0"/>
        <v>4.166666666666666</v>
      </c>
      <c r="K12" s="2">
        <f t="shared" si="0"/>
        <v>25.766871165644172</v>
      </c>
      <c r="L12" s="2">
        <f t="shared" si="0"/>
        <v>4.552330858565877</v>
      </c>
    </row>
    <row r="13" spans="3:12" ht="13.5">
      <c r="C13">
        <f aca="true" t="shared" si="1" ref="C13:I13">SUM(C6:C12)</f>
        <v>8</v>
      </c>
      <c r="D13">
        <f t="shared" si="1"/>
        <v>19</v>
      </c>
      <c r="E13">
        <f t="shared" si="1"/>
        <v>17</v>
      </c>
      <c r="F13">
        <f t="shared" si="1"/>
        <v>1</v>
      </c>
      <c r="G13">
        <f t="shared" si="1"/>
        <v>8</v>
      </c>
      <c r="H13">
        <f t="shared" si="1"/>
        <v>47</v>
      </c>
      <c r="I13">
        <f t="shared" si="1"/>
        <v>55</v>
      </c>
      <c r="J13" s="2">
        <f t="shared" si="0"/>
        <v>7.2727272727272725</v>
      </c>
      <c r="K13" s="2">
        <f t="shared" si="0"/>
        <v>17.387687188019967</v>
      </c>
      <c r="L13" s="2">
        <f t="shared" si="0"/>
        <v>21.340586934024515</v>
      </c>
    </row>
    <row r="14" spans="10:12" ht="13.5">
      <c r="J14" s="2"/>
      <c r="K14" s="2"/>
      <c r="L14" s="2"/>
    </row>
    <row r="15" spans="1:12" ht="13.5">
      <c r="A15" t="s">
        <v>15</v>
      </c>
      <c r="B15" t="s">
        <v>16</v>
      </c>
      <c r="C15">
        <v>2</v>
      </c>
      <c r="D15">
        <v>5</v>
      </c>
      <c r="E15">
        <v>1</v>
      </c>
      <c r="F15">
        <v>0</v>
      </c>
      <c r="G15">
        <v>1</v>
      </c>
      <c r="H15">
        <v>9</v>
      </c>
      <c r="I15">
        <v>9</v>
      </c>
      <c r="J15" s="2">
        <f aca="true" t="shared" si="2" ref="J15:J23">C15/(G15+H15+I15)*100</f>
        <v>10.526315789473683</v>
      </c>
      <c r="K15" s="2">
        <f aca="true" t="shared" si="3" ref="K15:K23">D15/(H15+I15+J15)*100</f>
        <v>17.527675276752767</v>
      </c>
      <c r="L15" s="2">
        <f aca="true" t="shared" si="4" ref="L15:L23">E15/(I15+J15+K15)*100</f>
        <v>2.6987646167796173</v>
      </c>
    </row>
    <row r="16" spans="2:12" ht="13.5">
      <c r="B16" t="s">
        <v>17</v>
      </c>
      <c r="C16">
        <v>1</v>
      </c>
      <c r="D16">
        <v>3</v>
      </c>
      <c r="E16">
        <v>2</v>
      </c>
      <c r="F16">
        <v>0</v>
      </c>
      <c r="G16">
        <v>1</v>
      </c>
      <c r="H16">
        <v>8</v>
      </c>
      <c r="I16">
        <v>9</v>
      </c>
      <c r="J16" s="2">
        <f t="shared" si="2"/>
        <v>5.555555555555555</v>
      </c>
      <c r="K16" s="2">
        <f t="shared" si="3"/>
        <v>13.30049261083744</v>
      </c>
      <c r="L16" s="2">
        <f t="shared" si="4"/>
        <v>7.179769319945768</v>
      </c>
    </row>
    <row r="17" spans="2:12" ht="13.5">
      <c r="B17" t="s">
        <v>18</v>
      </c>
      <c r="C17">
        <v>2</v>
      </c>
      <c r="D17">
        <v>1</v>
      </c>
      <c r="E17">
        <v>2</v>
      </c>
      <c r="F17">
        <v>0</v>
      </c>
      <c r="G17">
        <v>1</v>
      </c>
      <c r="H17">
        <v>13</v>
      </c>
      <c r="I17">
        <v>10</v>
      </c>
      <c r="J17" s="2">
        <f t="shared" si="2"/>
        <v>8.333333333333332</v>
      </c>
      <c r="K17" s="2">
        <f t="shared" si="3"/>
        <v>3.191489361702128</v>
      </c>
      <c r="L17" s="2">
        <f t="shared" si="4"/>
        <v>9.29159802306425</v>
      </c>
    </row>
    <row r="18" spans="2:12" ht="13.5">
      <c r="B18" t="s">
        <v>19</v>
      </c>
      <c r="C18">
        <v>1</v>
      </c>
      <c r="D18">
        <v>1</v>
      </c>
      <c r="E18">
        <v>1</v>
      </c>
      <c r="F18">
        <v>0</v>
      </c>
      <c r="G18" s="1">
        <v>0</v>
      </c>
      <c r="H18">
        <v>19</v>
      </c>
      <c r="I18">
        <v>24</v>
      </c>
      <c r="J18" s="2">
        <f t="shared" si="2"/>
        <v>2.3255813953488373</v>
      </c>
      <c r="K18" s="2">
        <f t="shared" si="3"/>
        <v>2.206259620318112</v>
      </c>
      <c r="L18" s="2">
        <f t="shared" si="4"/>
        <v>3.5048562041646596</v>
      </c>
    </row>
    <row r="19" spans="2:12" ht="13.5">
      <c r="B19" t="s">
        <v>20</v>
      </c>
      <c r="C19">
        <v>2</v>
      </c>
      <c r="D19">
        <v>3</v>
      </c>
      <c r="E19">
        <v>4</v>
      </c>
      <c r="F19">
        <v>0</v>
      </c>
      <c r="G19">
        <v>1</v>
      </c>
      <c r="H19">
        <v>17</v>
      </c>
      <c r="I19">
        <v>26</v>
      </c>
      <c r="J19" s="2">
        <f t="shared" si="2"/>
        <v>4.545454545454546</v>
      </c>
      <c r="K19" s="2">
        <f t="shared" si="3"/>
        <v>6.309751434034416</v>
      </c>
      <c r="L19" s="2">
        <f t="shared" si="4"/>
        <v>10.853283528590563</v>
      </c>
    </row>
    <row r="20" spans="2:12" ht="13.5">
      <c r="B20" t="s">
        <v>21</v>
      </c>
      <c r="C20">
        <v>11</v>
      </c>
      <c r="D20">
        <v>36</v>
      </c>
      <c r="E20">
        <v>4</v>
      </c>
      <c r="F20">
        <v>0</v>
      </c>
      <c r="G20">
        <v>4</v>
      </c>
      <c r="H20">
        <v>72</v>
      </c>
      <c r="I20">
        <v>114</v>
      </c>
      <c r="J20" s="2">
        <f t="shared" si="2"/>
        <v>5.7894736842105265</v>
      </c>
      <c r="K20" s="2">
        <f t="shared" si="3"/>
        <v>18.770581778265644</v>
      </c>
      <c r="L20" s="2">
        <f t="shared" si="4"/>
        <v>2.8868348721780435</v>
      </c>
    </row>
    <row r="21" spans="2:12" ht="13.5">
      <c r="B21" t="s">
        <v>22</v>
      </c>
      <c r="C21">
        <v>1</v>
      </c>
      <c r="D21">
        <v>8</v>
      </c>
      <c r="E21">
        <v>4</v>
      </c>
      <c r="F21">
        <v>0</v>
      </c>
      <c r="G21" s="1">
        <v>0</v>
      </c>
      <c r="H21">
        <v>30</v>
      </c>
      <c r="I21">
        <v>23</v>
      </c>
      <c r="J21" s="2">
        <f t="shared" si="2"/>
        <v>1.8867924528301887</v>
      </c>
      <c r="K21" s="2">
        <f t="shared" si="3"/>
        <v>14.575455482983843</v>
      </c>
      <c r="L21" s="2">
        <f t="shared" si="4"/>
        <v>10.136270002930555</v>
      </c>
    </row>
    <row r="22" spans="2:12" ht="13.5">
      <c r="B22" t="s">
        <v>28</v>
      </c>
      <c r="C22">
        <v>1</v>
      </c>
      <c r="D22">
        <v>1</v>
      </c>
      <c r="E22">
        <v>0</v>
      </c>
      <c r="F22">
        <v>0</v>
      </c>
      <c r="G22" s="1">
        <v>0</v>
      </c>
      <c r="H22">
        <v>6</v>
      </c>
      <c r="I22">
        <v>7</v>
      </c>
      <c r="J22" s="2">
        <f t="shared" si="2"/>
        <v>7.6923076923076925</v>
      </c>
      <c r="K22" s="2">
        <f t="shared" si="3"/>
        <v>4.83271375464684</v>
      </c>
      <c r="L22" s="2">
        <f t="shared" si="4"/>
        <v>0</v>
      </c>
    </row>
    <row r="23" spans="3:12" ht="13.5">
      <c r="C23">
        <f aca="true" t="shared" si="5" ref="C23:I23">SUM(C15:C22)</f>
        <v>21</v>
      </c>
      <c r="D23">
        <f t="shared" si="5"/>
        <v>58</v>
      </c>
      <c r="E23">
        <f t="shared" si="5"/>
        <v>18</v>
      </c>
      <c r="F23">
        <f t="shared" si="5"/>
        <v>0</v>
      </c>
      <c r="G23">
        <f t="shared" si="5"/>
        <v>8</v>
      </c>
      <c r="H23">
        <f t="shared" si="5"/>
        <v>174</v>
      </c>
      <c r="I23">
        <f t="shared" si="5"/>
        <v>222</v>
      </c>
      <c r="J23" s="2">
        <f t="shared" si="2"/>
        <v>5.198019801980198</v>
      </c>
      <c r="K23" s="2">
        <f t="shared" si="3"/>
        <v>14.456701463438712</v>
      </c>
      <c r="L23" s="2">
        <f t="shared" si="4"/>
        <v>7.448644042931771</v>
      </c>
    </row>
    <row r="24" spans="10:12" ht="13.5">
      <c r="J24" s="2"/>
      <c r="K24" s="2"/>
      <c r="L24" s="2"/>
    </row>
    <row r="25" spans="1:12" ht="13.5">
      <c r="A25" t="s">
        <v>23</v>
      </c>
      <c r="B25" t="s">
        <v>29</v>
      </c>
      <c r="C25">
        <v>1</v>
      </c>
      <c r="D25">
        <v>3</v>
      </c>
      <c r="E25">
        <v>0</v>
      </c>
      <c r="F25">
        <v>0</v>
      </c>
      <c r="G25">
        <v>1</v>
      </c>
      <c r="H25">
        <v>2</v>
      </c>
      <c r="I25">
        <v>5</v>
      </c>
      <c r="J25" s="2">
        <f aca="true" t="shared" si="6" ref="J25:L28">C25/(G25+H25+I25)*100</f>
        <v>12.5</v>
      </c>
      <c r="K25" s="2">
        <f t="shared" si="6"/>
        <v>15.384615384615385</v>
      </c>
      <c r="L25" s="2">
        <f t="shared" si="6"/>
        <v>0</v>
      </c>
    </row>
    <row r="26" spans="2:12" ht="13.5">
      <c r="B26" t="s">
        <v>25</v>
      </c>
      <c r="C26">
        <v>1</v>
      </c>
      <c r="D26">
        <v>4</v>
      </c>
      <c r="E26">
        <v>1</v>
      </c>
      <c r="F26">
        <v>0</v>
      </c>
      <c r="G26">
        <v>2</v>
      </c>
      <c r="H26">
        <v>5</v>
      </c>
      <c r="I26">
        <v>6</v>
      </c>
      <c r="J26" s="2">
        <f t="shared" si="6"/>
        <v>7.6923076923076925</v>
      </c>
      <c r="K26" s="2">
        <f t="shared" si="6"/>
        <v>21.39917695473251</v>
      </c>
      <c r="L26" s="2">
        <f t="shared" si="6"/>
        <v>2.8496941923611234</v>
      </c>
    </row>
    <row r="27" spans="2:12" ht="13.5">
      <c r="B27" t="s">
        <v>26</v>
      </c>
      <c r="C27">
        <v>1</v>
      </c>
      <c r="D27">
        <v>2</v>
      </c>
      <c r="E27">
        <v>3</v>
      </c>
      <c r="F27">
        <v>0</v>
      </c>
      <c r="G27">
        <v>2</v>
      </c>
      <c r="H27">
        <v>7</v>
      </c>
      <c r="I27">
        <v>10</v>
      </c>
      <c r="J27" s="2">
        <f t="shared" si="6"/>
        <v>5.263157894736842</v>
      </c>
      <c r="K27" s="2">
        <f t="shared" si="6"/>
        <v>8.983451536643026</v>
      </c>
      <c r="L27" s="2">
        <f t="shared" si="6"/>
        <v>12.372863960589111</v>
      </c>
    </row>
    <row r="28" spans="2:12" ht="13.5">
      <c r="B28" t="s">
        <v>14</v>
      </c>
      <c r="C28">
        <f aca="true" t="shared" si="7" ref="C28:I28">SUM(C25:C27)</f>
        <v>3</v>
      </c>
      <c r="D28">
        <f t="shared" si="7"/>
        <v>9</v>
      </c>
      <c r="E28">
        <f t="shared" si="7"/>
        <v>4</v>
      </c>
      <c r="F28">
        <f t="shared" si="7"/>
        <v>0</v>
      </c>
      <c r="G28">
        <f t="shared" si="7"/>
        <v>5</v>
      </c>
      <c r="H28">
        <f t="shared" si="7"/>
        <v>14</v>
      </c>
      <c r="I28">
        <f t="shared" si="7"/>
        <v>21</v>
      </c>
      <c r="J28" s="2">
        <f t="shared" si="6"/>
        <v>7.5</v>
      </c>
      <c r="K28" s="2">
        <f t="shared" si="6"/>
        <v>21.176470588235293</v>
      </c>
      <c r="L28" s="2">
        <f t="shared" si="6"/>
        <v>8.052101835405566</v>
      </c>
    </row>
    <row r="29" spans="10:12" ht="13.5">
      <c r="J29" s="2"/>
      <c r="K29" s="2"/>
      <c r="L29" s="2"/>
    </row>
    <row r="30" spans="10:12" ht="13.5">
      <c r="J30" s="2"/>
      <c r="K30" s="2"/>
      <c r="L30" s="2"/>
    </row>
    <row r="31" spans="1:12" ht="13.5">
      <c r="A31" t="s">
        <v>30</v>
      </c>
      <c r="B31" t="s">
        <v>31</v>
      </c>
      <c r="C31">
        <v>1</v>
      </c>
      <c r="D31">
        <v>2</v>
      </c>
      <c r="E31">
        <v>1</v>
      </c>
      <c r="F31">
        <v>0</v>
      </c>
      <c r="G31">
        <v>1</v>
      </c>
      <c r="H31">
        <v>12</v>
      </c>
      <c r="I31">
        <v>4</v>
      </c>
      <c r="J31" s="2">
        <f aca="true" t="shared" si="8" ref="J31:L36">C31/(G31+H31+I31)*100</f>
        <v>5.88235294117647</v>
      </c>
      <c r="K31" s="2">
        <f t="shared" si="8"/>
        <v>9.13978494623656</v>
      </c>
      <c r="L31" s="2">
        <f t="shared" si="8"/>
        <v>5.2570326527897855</v>
      </c>
    </row>
    <row r="32" spans="2:12" ht="13.5">
      <c r="B32" t="s">
        <v>32</v>
      </c>
      <c r="C32">
        <v>1</v>
      </c>
      <c r="D32">
        <v>3</v>
      </c>
      <c r="E32">
        <v>2</v>
      </c>
      <c r="F32">
        <v>0</v>
      </c>
      <c r="G32">
        <v>1</v>
      </c>
      <c r="H32">
        <v>11</v>
      </c>
      <c r="I32">
        <v>11</v>
      </c>
      <c r="J32" s="2">
        <f t="shared" si="8"/>
        <v>4.3478260869565215</v>
      </c>
      <c r="K32" s="2">
        <f t="shared" si="8"/>
        <v>11.386138613861386</v>
      </c>
      <c r="L32" s="2">
        <f t="shared" si="8"/>
        <v>7.481120074714587</v>
      </c>
    </row>
    <row r="33" spans="2:12" ht="13.5">
      <c r="B33" t="s">
        <v>33</v>
      </c>
      <c r="C33">
        <v>1</v>
      </c>
      <c r="D33">
        <v>5</v>
      </c>
      <c r="E33">
        <v>1</v>
      </c>
      <c r="F33">
        <v>0</v>
      </c>
      <c r="G33">
        <v>1</v>
      </c>
      <c r="H33">
        <v>9</v>
      </c>
      <c r="I33">
        <v>10</v>
      </c>
      <c r="J33" s="2">
        <f t="shared" si="8"/>
        <v>5</v>
      </c>
      <c r="K33" s="2">
        <f t="shared" si="8"/>
        <v>20.833333333333336</v>
      </c>
      <c r="L33" s="2">
        <f t="shared" si="8"/>
        <v>2.7906976744186047</v>
      </c>
    </row>
    <row r="34" spans="2:12" ht="13.5">
      <c r="B34" t="s">
        <v>34</v>
      </c>
      <c r="C34">
        <v>4</v>
      </c>
      <c r="D34">
        <v>8</v>
      </c>
      <c r="E34">
        <v>12</v>
      </c>
      <c r="F34">
        <v>1</v>
      </c>
      <c r="G34">
        <v>1</v>
      </c>
      <c r="H34">
        <v>37</v>
      </c>
      <c r="I34">
        <v>45</v>
      </c>
      <c r="J34" s="2">
        <f t="shared" si="8"/>
        <v>4.819277108433735</v>
      </c>
      <c r="K34" s="2">
        <f t="shared" si="8"/>
        <v>9.214543436025533</v>
      </c>
      <c r="L34" s="2">
        <f t="shared" si="8"/>
        <v>20.327330823798903</v>
      </c>
    </row>
    <row r="35" spans="2:12" ht="13.5">
      <c r="B35" t="s">
        <v>68</v>
      </c>
      <c r="C35">
        <v>1</v>
      </c>
      <c r="D35">
        <v>3</v>
      </c>
      <c r="E35">
        <v>1</v>
      </c>
      <c r="F35">
        <v>0</v>
      </c>
      <c r="G35">
        <v>3</v>
      </c>
      <c r="H35">
        <v>5</v>
      </c>
      <c r="I35">
        <v>7</v>
      </c>
      <c r="J35" s="2">
        <f t="shared" si="8"/>
        <v>6.666666666666667</v>
      </c>
      <c r="K35" s="2">
        <f t="shared" si="8"/>
        <v>16.07142857142857</v>
      </c>
      <c r="L35" s="2">
        <f t="shared" si="8"/>
        <v>3.362690152121697</v>
      </c>
    </row>
    <row r="36" spans="2:12" ht="13.5">
      <c r="B36" t="s">
        <v>14</v>
      </c>
      <c r="C36">
        <f aca="true" t="shared" si="9" ref="C36:I36">SUM(C31:C35)</f>
        <v>8</v>
      </c>
      <c r="D36">
        <f t="shared" si="9"/>
        <v>21</v>
      </c>
      <c r="E36">
        <f t="shared" si="9"/>
        <v>17</v>
      </c>
      <c r="F36">
        <f t="shared" si="9"/>
        <v>1</v>
      </c>
      <c r="G36">
        <f t="shared" si="9"/>
        <v>7</v>
      </c>
      <c r="H36">
        <f t="shared" si="9"/>
        <v>74</v>
      </c>
      <c r="I36">
        <f t="shared" si="9"/>
        <v>77</v>
      </c>
      <c r="J36" s="2">
        <f t="shared" si="8"/>
        <v>5.063291139240507</v>
      </c>
      <c r="K36" s="2">
        <f t="shared" si="8"/>
        <v>13.456079162949145</v>
      </c>
      <c r="L36" s="2">
        <f t="shared" si="8"/>
        <v>17.79743725928886</v>
      </c>
    </row>
    <row r="37" spans="10:12" ht="13.5">
      <c r="J37" s="2"/>
      <c r="K37" s="2"/>
      <c r="L37" s="2"/>
    </row>
    <row r="38" spans="1:12" ht="13.5">
      <c r="A38" t="s">
        <v>35</v>
      </c>
      <c r="B38" t="s">
        <v>36</v>
      </c>
      <c r="C38">
        <v>1</v>
      </c>
      <c r="D38">
        <v>2</v>
      </c>
      <c r="E38">
        <v>1</v>
      </c>
      <c r="F38">
        <v>1</v>
      </c>
      <c r="G38" s="1">
        <v>0</v>
      </c>
      <c r="H38">
        <v>5</v>
      </c>
      <c r="I38">
        <v>5</v>
      </c>
      <c r="J38" s="2">
        <f aca="true" t="shared" si="10" ref="J38:L44">C38/(G38+H38+I38)*100</f>
        <v>10</v>
      </c>
      <c r="K38" s="2">
        <f t="shared" si="10"/>
        <v>10</v>
      </c>
      <c r="L38" s="2">
        <f t="shared" si="10"/>
        <v>4</v>
      </c>
    </row>
    <row r="39" spans="2:12" ht="13.5">
      <c r="B39" t="s">
        <v>37</v>
      </c>
      <c r="C39">
        <v>3</v>
      </c>
      <c r="D39">
        <v>9</v>
      </c>
      <c r="E39">
        <v>2</v>
      </c>
      <c r="F39">
        <v>0</v>
      </c>
      <c r="G39">
        <v>1</v>
      </c>
      <c r="H39">
        <v>20</v>
      </c>
      <c r="I39">
        <v>28</v>
      </c>
      <c r="J39" s="2">
        <f t="shared" si="10"/>
        <v>6.122448979591836</v>
      </c>
      <c r="K39" s="2">
        <f t="shared" si="10"/>
        <v>16.628959276018097</v>
      </c>
      <c r="L39" s="2">
        <f t="shared" si="10"/>
        <v>3.9407773473535586</v>
      </c>
    </row>
    <row r="40" spans="2:12" ht="13.5">
      <c r="B40" t="s">
        <v>38</v>
      </c>
      <c r="C40">
        <v>3</v>
      </c>
      <c r="D40">
        <v>7</v>
      </c>
      <c r="E40">
        <v>7</v>
      </c>
      <c r="F40">
        <v>0</v>
      </c>
      <c r="G40">
        <v>1</v>
      </c>
      <c r="H40">
        <v>43</v>
      </c>
      <c r="I40">
        <v>42</v>
      </c>
      <c r="J40" s="2">
        <f t="shared" si="10"/>
        <v>3.488372093023256</v>
      </c>
      <c r="K40" s="2">
        <f t="shared" si="10"/>
        <v>7.910643889618922</v>
      </c>
      <c r="L40" s="2">
        <f t="shared" si="10"/>
        <v>13.108855792914632</v>
      </c>
    </row>
    <row r="41" spans="2:12" ht="13.5">
      <c r="B41" t="s">
        <v>39</v>
      </c>
      <c r="C41">
        <v>2</v>
      </c>
      <c r="D41">
        <v>5</v>
      </c>
      <c r="E41">
        <v>4</v>
      </c>
      <c r="F41">
        <v>0</v>
      </c>
      <c r="G41">
        <v>2</v>
      </c>
      <c r="H41">
        <v>25</v>
      </c>
      <c r="I41">
        <v>36</v>
      </c>
      <c r="J41" s="2">
        <f t="shared" si="10"/>
        <v>3.1746031746031744</v>
      </c>
      <c r="K41" s="2">
        <f t="shared" si="10"/>
        <v>7.79124412564927</v>
      </c>
      <c r="L41" s="2">
        <f t="shared" si="10"/>
        <v>8.516827077403754</v>
      </c>
    </row>
    <row r="42" spans="2:12" ht="13.5">
      <c r="B42" t="s">
        <v>40</v>
      </c>
      <c r="C42">
        <v>0</v>
      </c>
      <c r="D42">
        <v>4</v>
      </c>
      <c r="E42">
        <v>1</v>
      </c>
      <c r="F42">
        <v>0</v>
      </c>
      <c r="G42">
        <v>1</v>
      </c>
      <c r="H42">
        <v>8</v>
      </c>
      <c r="I42">
        <v>9</v>
      </c>
      <c r="J42" s="2">
        <f t="shared" si="10"/>
        <v>0</v>
      </c>
      <c r="K42" s="2">
        <f t="shared" si="10"/>
        <v>23.52941176470588</v>
      </c>
      <c r="L42" s="2">
        <f t="shared" si="10"/>
        <v>3.074141048824593</v>
      </c>
    </row>
    <row r="43" spans="2:12" ht="13.5">
      <c r="B43" t="s">
        <v>41</v>
      </c>
      <c r="C43">
        <v>1</v>
      </c>
      <c r="D43">
        <v>2</v>
      </c>
      <c r="E43">
        <v>1</v>
      </c>
      <c r="F43">
        <v>0</v>
      </c>
      <c r="G43">
        <v>1</v>
      </c>
      <c r="H43">
        <v>3</v>
      </c>
      <c r="I43">
        <v>3</v>
      </c>
      <c r="J43" s="2">
        <f t="shared" si="10"/>
        <v>14.285714285714285</v>
      </c>
      <c r="K43" s="2">
        <f t="shared" si="10"/>
        <v>9.859154929577466</v>
      </c>
      <c r="L43" s="2">
        <f t="shared" si="10"/>
        <v>3.683937439774665</v>
      </c>
    </row>
    <row r="44" spans="2:12" ht="13.5">
      <c r="B44" t="s">
        <v>14</v>
      </c>
      <c r="C44">
        <f aca="true" t="shared" si="11" ref="C44:I44">SUM(C38:C43)</f>
        <v>10</v>
      </c>
      <c r="D44">
        <f t="shared" si="11"/>
        <v>29</v>
      </c>
      <c r="E44">
        <f t="shared" si="11"/>
        <v>16</v>
      </c>
      <c r="F44">
        <f t="shared" si="11"/>
        <v>1</v>
      </c>
      <c r="G44">
        <f t="shared" si="11"/>
        <v>6</v>
      </c>
      <c r="H44">
        <f t="shared" si="11"/>
        <v>104</v>
      </c>
      <c r="I44">
        <f t="shared" si="11"/>
        <v>123</v>
      </c>
      <c r="J44" s="2">
        <f t="shared" si="10"/>
        <v>4.291845493562231</v>
      </c>
      <c r="K44" s="2">
        <f t="shared" si="10"/>
        <v>12.53827169657271</v>
      </c>
      <c r="L44" s="2">
        <f t="shared" si="10"/>
        <v>11.442456261581967</v>
      </c>
    </row>
    <row r="45" spans="10:12" ht="13.5">
      <c r="J45" s="2"/>
      <c r="K45" s="2"/>
      <c r="L45" s="2"/>
    </row>
    <row r="46" spans="1:12" ht="13.5">
      <c r="A46" t="s">
        <v>42</v>
      </c>
      <c r="B46" t="s">
        <v>43</v>
      </c>
      <c r="C46">
        <v>1</v>
      </c>
      <c r="D46">
        <v>2</v>
      </c>
      <c r="E46">
        <v>1</v>
      </c>
      <c r="F46">
        <v>0</v>
      </c>
      <c r="G46">
        <v>1</v>
      </c>
      <c r="H46">
        <v>2</v>
      </c>
      <c r="I46">
        <v>2</v>
      </c>
      <c r="J46" s="2">
        <f aca="true" t="shared" si="12" ref="J46:L51">C46/(G46+H46+I46)*100</f>
        <v>20</v>
      </c>
      <c r="K46" s="2">
        <f t="shared" si="12"/>
        <v>8.333333333333332</v>
      </c>
      <c r="L46" s="2">
        <f t="shared" si="12"/>
        <v>3.296703296703297</v>
      </c>
    </row>
    <row r="47" spans="2:12" ht="13.5">
      <c r="B47" t="s">
        <v>44</v>
      </c>
      <c r="C47">
        <v>2</v>
      </c>
      <c r="D47">
        <v>3</v>
      </c>
      <c r="E47">
        <v>1</v>
      </c>
      <c r="F47">
        <v>0</v>
      </c>
      <c r="G47">
        <v>1</v>
      </c>
      <c r="H47">
        <v>2</v>
      </c>
      <c r="I47">
        <v>3</v>
      </c>
      <c r="J47" s="2">
        <f t="shared" si="12"/>
        <v>33.33333333333333</v>
      </c>
      <c r="K47" s="2">
        <f t="shared" si="12"/>
        <v>7.82608695652174</v>
      </c>
      <c r="L47" s="2">
        <f t="shared" si="12"/>
        <v>2.2645224811289792</v>
      </c>
    </row>
    <row r="48" spans="2:12" ht="13.5">
      <c r="B48" t="s">
        <v>45</v>
      </c>
      <c r="C48">
        <v>1</v>
      </c>
      <c r="D48">
        <v>1</v>
      </c>
      <c r="E48">
        <v>2</v>
      </c>
      <c r="F48">
        <v>0</v>
      </c>
      <c r="G48">
        <v>1</v>
      </c>
      <c r="H48">
        <v>13</v>
      </c>
      <c r="I48">
        <v>13</v>
      </c>
      <c r="J48" s="2">
        <f t="shared" si="12"/>
        <v>3.7037037037037033</v>
      </c>
      <c r="K48" s="2">
        <f t="shared" si="12"/>
        <v>3.366583541147132</v>
      </c>
      <c r="L48" s="2">
        <f t="shared" si="12"/>
        <v>9.964979452464554</v>
      </c>
    </row>
    <row r="49" spans="2:12" ht="13.5">
      <c r="B49" t="s">
        <v>46</v>
      </c>
      <c r="C49">
        <v>3</v>
      </c>
      <c r="D49">
        <v>6</v>
      </c>
      <c r="E49">
        <v>3</v>
      </c>
      <c r="F49">
        <v>0</v>
      </c>
      <c r="G49">
        <v>2</v>
      </c>
      <c r="H49">
        <v>15</v>
      </c>
      <c r="I49">
        <v>21</v>
      </c>
      <c r="J49" s="2">
        <f t="shared" si="12"/>
        <v>7.894736842105263</v>
      </c>
      <c r="K49" s="2">
        <f t="shared" si="12"/>
        <v>13.66906474820144</v>
      </c>
      <c r="L49" s="2">
        <f t="shared" si="12"/>
        <v>7.048242609709014</v>
      </c>
    </row>
    <row r="50" spans="2:12" ht="13.5">
      <c r="B50" t="s">
        <v>47</v>
      </c>
      <c r="C50">
        <v>3</v>
      </c>
      <c r="D50">
        <v>3</v>
      </c>
      <c r="E50">
        <v>3</v>
      </c>
      <c r="F50">
        <v>0</v>
      </c>
      <c r="G50">
        <v>3</v>
      </c>
      <c r="H50">
        <v>8</v>
      </c>
      <c r="I50">
        <v>8</v>
      </c>
      <c r="J50" s="2">
        <f t="shared" si="12"/>
        <v>15.789473684210526</v>
      </c>
      <c r="K50" s="2">
        <f t="shared" si="12"/>
        <v>9.437086092715232</v>
      </c>
      <c r="L50" s="2">
        <f t="shared" si="12"/>
        <v>9.02892150177809</v>
      </c>
    </row>
    <row r="51" spans="2:12" ht="13.5">
      <c r="B51" t="s">
        <v>14</v>
      </c>
      <c r="C51">
        <f aca="true" t="shared" si="13" ref="C51:I51">SUM(C46:C50)</f>
        <v>10</v>
      </c>
      <c r="D51">
        <f t="shared" si="13"/>
        <v>15</v>
      </c>
      <c r="E51">
        <f t="shared" si="13"/>
        <v>10</v>
      </c>
      <c r="F51">
        <f t="shared" si="13"/>
        <v>0</v>
      </c>
      <c r="G51">
        <f t="shared" si="13"/>
        <v>8</v>
      </c>
      <c r="H51">
        <f t="shared" si="13"/>
        <v>40</v>
      </c>
      <c r="I51">
        <f t="shared" si="13"/>
        <v>47</v>
      </c>
      <c r="J51" s="2">
        <f t="shared" si="12"/>
        <v>10.526315789473683</v>
      </c>
      <c r="K51" s="2">
        <f t="shared" si="12"/>
        <v>15.380464112250406</v>
      </c>
      <c r="L51" s="2">
        <f t="shared" si="12"/>
        <v>13.716145485343977</v>
      </c>
    </row>
    <row r="52" spans="10:12" ht="13.5">
      <c r="J52" s="2"/>
      <c r="K52" s="2"/>
      <c r="L52" s="2"/>
    </row>
    <row r="53" spans="1:12" ht="13.5">
      <c r="A53" t="s">
        <v>48</v>
      </c>
      <c r="B53" t="s">
        <v>49</v>
      </c>
      <c r="C53">
        <v>1</v>
      </c>
      <c r="D53">
        <v>2</v>
      </c>
      <c r="E53">
        <v>0</v>
      </c>
      <c r="F53">
        <v>0</v>
      </c>
      <c r="G53">
        <v>1</v>
      </c>
      <c r="H53">
        <v>4</v>
      </c>
      <c r="I53">
        <v>4</v>
      </c>
      <c r="J53" s="2">
        <f aca="true" t="shared" si="14" ref="J53:L57">C53/(G53+H53+I53)*100</f>
        <v>11.11111111111111</v>
      </c>
      <c r="K53" s="2">
        <f t="shared" si="14"/>
        <v>10.465116279069768</v>
      </c>
      <c r="L53" s="2">
        <f t="shared" si="14"/>
        <v>0</v>
      </c>
    </row>
    <row r="54" spans="2:12" ht="13.5">
      <c r="B54" t="s">
        <v>50</v>
      </c>
      <c r="C54">
        <v>1</v>
      </c>
      <c r="D54">
        <v>4</v>
      </c>
      <c r="E54">
        <v>2</v>
      </c>
      <c r="F54">
        <v>0</v>
      </c>
      <c r="G54">
        <v>2</v>
      </c>
      <c r="H54">
        <v>6</v>
      </c>
      <c r="I54">
        <v>4</v>
      </c>
      <c r="J54" s="2">
        <f t="shared" si="14"/>
        <v>8.333333333333332</v>
      </c>
      <c r="K54" s="2">
        <f t="shared" si="14"/>
        <v>21.81818181818182</v>
      </c>
      <c r="L54" s="2">
        <f t="shared" si="14"/>
        <v>5.856255545696539</v>
      </c>
    </row>
    <row r="55" spans="2:12" ht="13.5">
      <c r="B55" t="s">
        <v>51</v>
      </c>
      <c r="C55">
        <v>2</v>
      </c>
      <c r="D55">
        <v>3</v>
      </c>
      <c r="E55">
        <v>1</v>
      </c>
      <c r="F55">
        <v>0</v>
      </c>
      <c r="G55">
        <v>2</v>
      </c>
      <c r="H55">
        <v>6</v>
      </c>
      <c r="I55">
        <v>4</v>
      </c>
      <c r="J55" s="2">
        <f t="shared" si="14"/>
        <v>16.666666666666664</v>
      </c>
      <c r="K55" s="2">
        <f t="shared" si="14"/>
        <v>11.250000000000002</v>
      </c>
      <c r="L55" s="2">
        <f t="shared" si="14"/>
        <v>3.1331592689295045</v>
      </c>
    </row>
    <row r="56" spans="2:12" ht="13.5">
      <c r="B56" t="s">
        <v>52</v>
      </c>
      <c r="C56">
        <v>2</v>
      </c>
      <c r="D56">
        <v>3</v>
      </c>
      <c r="E56">
        <v>0</v>
      </c>
      <c r="F56">
        <v>0</v>
      </c>
      <c r="G56">
        <v>1</v>
      </c>
      <c r="H56">
        <v>3</v>
      </c>
      <c r="I56">
        <v>4</v>
      </c>
      <c r="J56" s="2">
        <f t="shared" si="14"/>
        <v>25</v>
      </c>
      <c r="K56" s="2">
        <f t="shared" si="14"/>
        <v>9.375</v>
      </c>
      <c r="L56" s="2">
        <f t="shared" si="14"/>
        <v>0</v>
      </c>
    </row>
    <row r="57" spans="2:12" ht="13.5">
      <c r="B57" t="s">
        <v>14</v>
      </c>
      <c r="C57">
        <f aca="true" t="shared" si="15" ref="C57:I57">SUM(C53:C56)</f>
        <v>6</v>
      </c>
      <c r="D57">
        <f t="shared" si="15"/>
        <v>12</v>
      </c>
      <c r="E57">
        <f t="shared" si="15"/>
        <v>3</v>
      </c>
      <c r="F57">
        <f t="shared" si="15"/>
        <v>0</v>
      </c>
      <c r="G57">
        <f t="shared" si="15"/>
        <v>6</v>
      </c>
      <c r="H57">
        <f t="shared" si="15"/>
        <v>19</v>
      </c>
      <c r="I57">
        <f t="shared" si="15"/>
        <v>16</v>
      </c>
      <c r="J57" s="2">
        <f t="shared" si="14"/>
        <v>14.634146341463413</v>
      </c>
      <c r="K57" s="2">
        <f t="shared" si="14"/>
        <v>24.176904176904177</v>
      </c>
      <c r="L57" s="2">
        <f t="shared" si="14"/>
        <v>5.4733488441252875</v>
      </c>
    </row>
    <row r="58" spans="10:12" ht="13.5">
      <c r="J58" s="2"/>
      <c r="K58" s="2"/>
      <c r="L58" s="2"/>
    </row>
    <row r="59" spans="1:12" ht="13.5">
      <c r="A59" t="s">
        <v>53</v>
      </c>
      <c r="B59" t="s">
        <v>54</v>
      </c>
      <c r="C59">
        <v>6</v>
      </c>
      <c r="D59">
        <v>13</v>
      </c>
      <c r="E59">
        <v>7</v>
      </c>
      <c r="F59">
        <v>0</v>
      </c>
      <c r="G59">
        <v>3</v>
      </c>
      <c r="H59">
        <v>25</v>
      </c>
      <c r="I59">
        <v>31</v>
      </c>
      <c r="J59" s="2">
        <f aca="true" t="shared" si="16" ref="J59:J67">C59/(G59+H59+I59)*100</f>
        <v>10.16949152542373</v>
      </c>
      <c r="K59" s="2">
        <f aca="true" t="shared" si="17" ref="K59:K67">D59/(H59+I59+J59)*100</f>
        <v>19.646516393442624</v>
      </c>
      <c r="L59" s="2">
        <f aca="true" t="shared" si="18" ref="L59:L67">E59/(I59+J59+K59)*100</f>
        <v>11.510127414707302</v>
      </c>
    </row>
    <row r="60" spans="2:12" ht="13.5">
      <c r="B60" t="s">
        <v>55</v>
      </c>
      <c r="C60">
        <v>1</v>
      </c>
      <c r="D60">
        <v>1</v>
      </c>
      <c r="E60">
        <v>1</v>
      </c>
      <c r="F60">
        <v>0</v>
      </c>
      <c r="G60" s="1">
        <v>0</v>
      </c>
      <c r="H60">
        <v>3</v>
      </c>
      <c r="I60">
        <v>3</v>
      </c>
      <c r="J60" s="2">
        <f t="shared" si="16"/>
        <v>16.666666666666664</v>
      </c>
      <c r="K60" s="2">
        <f t="shared" si="17"/>
        <v>4.411764705882353</v>
      </c>
      <c r="L60" s="2">
        <f t="shared" si="18"/>
        <v>4.153094462540716</v>
      </c>
    </row>
    <row r="61" spans="2:12" ht="13.5">
      <c r="B61" t="s">
        <v>56</v>
      </c>
      <c r="C61">
        <v>1</v>
      </c>
      <c r="D61">
        <v>2</v>
      </c>
      <c r="E61">
        <v>2</v>
      </c>
      <c r="F61">
        <v>0</v>
      </c>
      <c r="G61">
        <v>1</v>
      </c>
      <c r="H61">
        <v>8</v>
      </c>
      <c r="I61">
        <v>8</v>
      </c>
      <c r="J61" s="2">
        <f t="shared" si="16"/>
        <v>5.88235294117647</v>
      </c>
      <c r="K61" s="2">
        <f t="shared" si="17"/>
        <v>9.13978494623656</v>
      </c>
      <c r="L61" s="2">
        <f t="shared" si="18"/>
        <v>8.687290510467607</v>
      </c>
    </row>
    <row r="62" spans="2:12" ht="13.5">
      <c r="B62" t="s">
        <v>57</v>
      </c>
      <c r="C62">
        <v>3</v>
      </c>
      <c r="D62">
        <v>2</v>
      </c>
      <c r="E62">
        <v>1</v>
      </c>
      <c r="F62">
        <v>0</v>
      </c>
      <c r="G62">
        <v>2</v>
      </c>
      <c r="H62">
        <v>6</v>
      </c>
      <c r="I62">
        <v>9</v>
      </c>
      <c r="J62" s="2">
        <f t="shared" si="16"/>
        <v>17.647058823529413</v>
      </c>
      <c r="K62" s="2">
        <f t="shared" si="17"/>
        <v>6.126126126126126</v>
      </c>
      <c r="L62" s="2">
        <f t="shared" si="18"/>
        <v>3.051275002829746</v>
      </c>
    </row>
    <row r="63" spans="2:12" ht="13.5">
      <c r="B63" t="s">
        <v>58</v>
      </c>
      <c r="C63">
        <v>2</v>
      </c>
      <c r="D63">
        <v>3</v>
      </c>
      <c r="E63">
        <v>3</v>
      </c>
      <c r="F63">
        <v>0</v>
      </c>
      <c r="G63">
        <v>1</v>
      </c>
      <c r="H63">
        <v>5</v>
      </c>
      <c r="I63">
        <v>6</v>
      </c>
      <c r="J63" s="2">
        <f t="shared" si="16"/>
        <v>16.666666666666664</v>
      </c>
      <c r="K63" s="2">
        <f t="shared" si="17"/>
        <v>10.843373493975905</v>
      </c>
      <c r="L63" s="2">
        <f t="shared" si="18"/>
        <v>8.952540747842761</v>
      </c>
    </row>
    <row r="64" spans="2:12" ht="13.5">
      <c r="B64" t="s">
        <v>59</v>
      </c>
      <c r="C64">
        <v>2</v>
      </c>
      <c r="D64">
        <v>3</v>
      </c>
      <c r="E64">
        <v>0</v>
      </c>
      <c r="F64">
        <v>0</v>
      </c>
      <c r="G64">
        <v>1</v>
      </c>
      <c r="H64">
        <v>3</v>
      </c>
      <c r="I64">
        <v>8</v>
      </c>
      <c r="J64" s="2">
        <f t="shared" si="16"/>
        <v>16.666666666666664</v>
      </c>
      <c r="K64" s="2">
        <f t="shared" si="17"/>
        <v>10.843373493975905</v>
      </c>
      <c r="L64" s="2">
        <f t="shared" si="18"/>
        <v>0</v>
      </c>
    </row>
    <row r="65" spans="2:12" ht="13.5">
      <c r="B65" t="s">
        <v>60</v>
      </c>
      <c r="C65">
        <v>2</v>
      </c>
      <c r="D65">
        <v>3</v>
      </c>
      <c r="E65">
        <v>4</v>
      </c>
      <c r="F65">
        <v>0</v>
      </c>
      <c r="G65">
        <v>1</v>
      </c>
      <c r="H65">
        <v>6</v>
      </c>
      <c r="I65">
        <v>6</v>
      </c>
      <c r="J65" s="2">
        <f t="shared" si="16"/>
        <v>15.384615384615385</v>
      </c>
      <c r="K65" s="2">
        <f t="shared" si="17"/>
        <v>10.95505617977528</v>
      </c>
      <c r="L65" s="2">
        <f t="shared" si="18"/>
        <v>12.368709410161156</v>
      </c>
    </row>
    <row r="66" spans="2:12" ht="13.5">
      <c r="B66" t="s">
        <v>61</v>
      </c>
      <c r="C66">
        <v>1</v>
      </c>
      <c r="D66">
        <v>1</v>
      </c>
      <c r="E66">
        <v>2</v>
      </c>
      <c r="F66">
        <v>0</v>
      </c>
      <c r="G66" s="1">
        <v>0</v>
      </c>
      <c r="H66">
        <v>3</v>
      </c>
      <c r="I66">
        <v>6</v>
      </c>
      <c r="J66" s="2">
        <f t="shared" si="16"/>
        <v>11.11111111111111</v>
      </c>
      <c r="K66" s="2">
        <f t="shared" si="17"/>
        <v>4.972375690607735</v>
      </c>
      <c r="L66" s="2">
        <f t="shared" si="18"/>
        <v>9.056540835047535</v>
      </c>
    </row>
    <row r="67" spans="2:12" ht="13.5">
      <c r="B67" t="s">
        <v>14</v>
      </c>
      <c r="C67">
        <f aca="true" t="shared" si="19" ref="C67:I67">SUM(C59:C66)</f>
        <v>18</v>
      </c>
      <c r="D67">
        <f t="shared" si="19"/>
        <v>28</v>
      </c>
      <c r="E67">
        <f t="shared" si="19"/>
        <v>20</v>
      </c>
      <c r="F67">
        <f t="shared" si="19"/>
        <v>0</v>
      </c>
      <c r="G67">
        <f t="shared" si="19"/>
        <v>9</v>
      </c>
      <c r="H67">
        <f t="shared" si="19"/>
        <v>59</v>
      </c>
      <c r="I67">
        <f t="shared" si="19"/>
        <v>77</v>
      </c>
      <c r="J67" s="2">
        <f t="shared" si="16"/>
        <v>12.413793103448276</v>
      </c>
      <c r="K67" s="2">
        <f t="shared" si="17"/>
        <v>18.866171003717472</v>
      </c>
      <c r="L67" s="2">
        <f t="shared" si="18"/>
        <v>18.470637818281695</v>
      </c>
    </row>
    <row r="71" spans="3:14" ht="13.5">
      <c r="C71" t="s">
        <v>0</v>
      </c>
      <c r="D71" t="s">
        <v>0</v>
      </c>
      <c r="E71" t="s">
        <v>0</v>
      </c>
      <c r="G71" t="s">
        <v>0</v>
      </c>
      <c r="H71" t="s">
        <v>0</v>
      </c>
      <c r="I71" t="s">
        <v>0</v>
      </c>
      <c r="K71" t="s">
        <v>1</v>
      </c>
      <c r="L71" t="s">
        <v>1</v>
      </c>
      <c r="M71" t="s">
        <v>1</v>
      </c>
      <c r="N71" t="s">
        <v>1</v>
      </c>
    </row>
    <row r="72" spans="3:14" ht="13.5">
      <c r="C72" t="s">
        <v>70</v>
      </c>
      <c r="D72" t="s">
        <v>71</v>
      </c>
      <c r="E72" t="s">
        <v>72</v>
      </c>
      <c r="F72" t="s">
        <v>2</v>
      </c>
      <c r="G72" t="s">
        <v>3</v>
      </c>
      <c r="H72" t="s">
        <v>4</v>
      </c>
      <c r="I72" t="s">
        <v>5</v>
      </c>
      <c r="K72" t="s">
        <v>70</v>
      </c>
      <c r="L72" t="s">
        <v>71</v>
      </c>
      <c r="M72" t="s">
        <v>72</v>
      </c>
      <c r="N72" t="s">
        <v>69</v>
      </c>
    </row>
    <row r="73" spans="2:15" ht="13.5">
      <c r="B73" t="s">
        <v>6</v>
      </c>
      <c r="C73">
        <v>7</v>
      </c>
      <c r="D73">
        <v>11</v>
      </c>
      <c r="E73">
        <v>13</v>
      </c>
      <c r="F73">
        <v>1</v>
      </c>
      <c r="G73">
        <v>5</v>
      </c>
      <c r="H73">
        <v>28</v>
      </c>
      <c r="I73">
        <v>33</v>
      </c>
      <c r="J73" s="1" t="s">
        <v>6</v>
      </c>
      <c r="K73" s="2">
        <f>C73/(G73+H73+I73)*100</f>
        <v>10.606060606060606</v>
      </c>
      <c r="L73" s="2">
        <f>D73/(H73+I73+K73)*100</f>
        <v>15.361828184511214</v>
      </c>
      <c r="M73" s="2">
        <f>E73/(I73+K73+L73)*100</f>
        <v>22.045896956172744</v>
      </c>
      <c r="N73" s="2">
        <f>+O73-K73-L73-M73</f>
        <v>51.98621425325544</v>
      </c>
      <c r="O73">
        <v>100</v>
      </c>
    </row>
    <row r="74" spans="2:15" ht="13.5">
      <c r="B74" t="s">
        <v>13</v>
      </c>
      <c r="C74">
        <f aca="true" t="shared" si="20" ref="C74:I74">+C13</f>
        <v>8</v>
      </c>
      <c r="D74">
        <f t="shared" si="20"/>
        <v>19</v>
      </c>
      <c r="E74">
        <f t="shared" si="20"/>
        <v>17</v>
      </c>
      <c r="F74">
        <f t="shared" si="20"/>
        <v>1</v>
      </c>
      <c r="G74">
        <f t="shared" si="20"/>
        <v>8</v>
      </c>
      <c r="H74">
        <f t="shared" si="20"/>
        <v>47</v>
      </c>
      <c r="I74">
        <f t="shared" si="20"/>
        <v>55</v>
      </c>
      <c r="J74" s="1" t="s">
        <v>13</v>
      </c>
      <c r="K74" s="2">
        <f>+J13</f>
        <v>7.2727272727272725</v>
      </c>
      <c r="L74" s="2">
        <f>+K13</f>
        <v>17.387687188019967</v>
      </c>
      <c r="M74" s="2">
        <f>+L13</f>
        <v>21.340586934024515</v>
      </c>
      <c r="N74" s="2">
        <f>+O74-K74-L74-M74</f>
        <v>53.99899860522825</v>
      </c>
      <c r="O74">
        <v>100</v>
      </c>
    </row>
    <row r="75" spans="2:15" ht="13.5">
      <c r="B75" t="s">
        <v>15</v>
      </c>
      <c r="C75">
        <f aca="true" t="shared" si="21" ref="C75:I75">+C23</f>
        <v>21</v>
      </c>
      <c r="D75">
        <f t="shared" si="21"/>
        <v>58</v>
      </c>
      <c r="E75">
        <f t="shared" si="21"/>
        <v>18</v>
      </c>
      <c r="F75">
        <f t="shared" si="21"/>
        <v>0</v>
      </c>
      <c r="G75">
        <f t="shared" si="21"/>
        <v>8</v>
      </c>
      <c r="H75">
        <f t="shared" si="21"/>
        <v>174</v>
      </c>
      <c r="I75">
        <f t="shared" si="21"/>
        <v>222</v>
      </c>
      <c r="J75" s="1" t="s">
        <v>15</v>
      </c>
      <c r="K75" s="2">
        <f>+J23</f>
        <v>5.198019801980198</v>
      </c>
      <c r="L75" s="2">
        <f>+K23</f>
        <v>14.456701463438712</v>
      </c>
      <c r="M75" s="2">
        <f>+L23</f>
        <v>7.448644042931771</v>
      </c>
      <c r="N75" s="2">
        <f>+O75-K75-L75-M75</f>
        <v>72.89663469164931</v>
      </c>
      <c r="O75">
        <v>100</v>
      </c>
    </row>
    <row r="76" spans="2:15" ht="13.5">
      <c r="B76" t="s">
        <v>23</v>
      </c>
      <c r="C76">
        <f aca="true" t="shared" si="22" ref="C76:I76">+C28</f>
        <v>3</v>
      </c>
      <c r="D76">
        <f t="shared" si="22"/>
        <v>9</v>
      </c>
      <c r="E76">
        <f t="shared" si="22"/>
        <v>4</v>
      </c>
      <c r="F76">
        <f t="shared" si="22"/>
        <v>0</v>
      </c>
      <c r="G76">
        <f t="shared" si="22"/>
        <v>5</v>
      </c>
      <c r="H76">
        <f t="shared" si="22"/>
        <v>14</v>
      </c>
      <c r="I76">
        <f t="shared" si="22"/>
        <v>21</v>
      </c>
      <c r="J76" s="1" t="s">
        <v>23</v>
      </c>
      <c r="K76" s="2">
        <f>+J28</f>
        <v>7.5</v>
      </c>
      <c r="L76" s="2">
        <f>+K28</f>
        <v>21.176470588235293</v>
      </c>
      <c r="M76" s="2">
        <f>+L28</f>
        <v>8.052101835405566</v>
      </c>
      <c r="N76" s="2">
        <f>+O76-K76-L76-M76</f>
        <v>63.271427576359144</v>
      </c>
      <c r="O76">
        <v>100</v>
      </c>
    </row>
    <row r="77" spans="2:15" ht="13.5">
      <c r="B77" t="s">
        <v>30</v>
      </c>
      <c r="C77">
        <f aca="true" t="shared" si="23" ref="C77:I77">+C36</f>
        <v>8</v>
      </c>
      <c r="D77">
        <f t="shared" si="23"/>
        <v>21</v>
      </c>
      <c r="E77">
        <f t="shared" si="23"/>
        <v>17</v>
      </c>
      <c r="F77">
        <f t="shared" si="23"/>
        <v>1</v>
      </c>
      <c r="G77">
        <f t="shared" si="23"/>
        <v>7</v>
      </c>
      <c r="H77">
        <f t="shared" si="23"/>
        <v>74</v>
      </c>
      <c r="I77">
        <f t="shared" si="23"/>
        <v>77</v>
      </c>
      <c r="J77" s="1" t="s">
        <v>30</v>
      </c>
      <c r="K77" s="2">
        <f>+J36</f>
        <v>5.063291139240507</v>
      </c>
      <c r="L77" s="2">
        <f>+K36</f>
        <v>13.456079162949145</v>
      </c>
      <c r="M77" s="2">
        <f>+L36</f>
        <v>17.79743725928886</v>
      </c>
      <c r="N77" s="2">
        <f>+O77-K77-L77-M77</f>
        <v>63.68319243852149</v>
      </c>
      <c r="O77">
        <v>100</v>
      </c>
    </row>
    <row r="78" spans="2:15" ht="13.5">
      <c r="B78" t="s">
        <v>35</v>
      </c>
      <c r="C78">
        <f>+C44</f>
        <v>10</v>
      </c>
      <c r="D78">
        <f>+D44</f>
        <v>29</v>
      </c>
      <c r="E78">
        <f>+E44</f>
        <v>16</v>
      </c>
      <c r="F78">
        <f>+F51</f>
        <v>0</v>
      </c>
      <c r="G78">
        <f>+G44</f>
        <v>6</v>
      </c>
      <c r="H78">
        <f>+H44</f>
        <v>104</v>
      </c>
      <c r="I78">
        <f>+I44</f>
        <v>123</v>
      </c>
      <c r="J78" s="1" t="s">
        <v>35</v>
      </c>
      <c r="K78" s="2">
        <f>+J51</f>
        <v>10.526315789473683</v>
      </c>
      <c r="L78" s="2">
        <f>+K51</f>
        <v>15.380464112250406</v>
      </c>
      <c r="M78" s="2">
        <f>+L51</f>
        <v>13.716145485343977</v>
      </c>
      <c r="N78" s="2">
        <f>+O78-K78-L78-M78</f>
        <v>60.37707461293193</v>
      </c>
      <c r="O78">
        <v>100</v>
      </c>
    </row>
    <row r="79" spans="2:15" ht="13.5">
      <c r="B79" t="s">
        <v>42</v>
      </c>
      <c r="C79">
        <f aca="true" t="shared" si="24" ref="C79:I79">+C51</f>
        <v>10</v>
      </c>
      <c r="D79">
        <f t="shared" si="24"/>
        <v>15</v>
      </c>
      <c r="E79">
        <f t="shared" si="24"/>
        <v>10</v>
      </c>
      <c r="F79">
        <f t="shared" si="24"/>
        <v>0</v>
      </c>
      <c r="G79">
        <f t="shared" si="24"/>
        <v>8</v>
      </c>
      <c r="H79">
        <f t="shared" si="24"/>
        <v>40</v>
      </c>
      <c r="I79">
        <f t="shared" si="24"/>
        <v>47</v>
      </c>
      <c r="J79" s="1" t="s">
        <v>42</v>
      </c>
      <c r="K79" s="2">
        <f>+J51</f>
        <v>10.526315789473683</v>
      </c>
      <c r="L79" s="2">
        <f>+K51</f>
        <v>15.380464112250406</v>
      </c>
      <c r="M79" s="2">
        <f>+L51</f>
        <v>13.716145485343977</v>
      </c>
      <c r="N79" s="2">
        <f>+O79-K79-L79-M79</f>
        <v>60.37707461293193</v>
      </c>
      <c r="O79">
        <v>100</v>
      </c>
    </row>
    <row r="80" spans="2:15" ht="13.5">
      <c r="B80" t="s">
        <v>48</v>
      </c>
      <c r="C80">
        <f aca="true" t="shared" si="25" ref="C80:I80">+C57</f>
        <v>6</v>
      </c>
      <c r="D80">
        <f t="shared" si="25"/>
        <v>12</v>
      </c>
      <c r="E80">
        <f t="shared" si="25"/>
        <v>3</v>
      </c>
      <c r="F80">
        <f t="shared" si="25"/>
        <v>0</v>
      </c>
      <c r="G80">
        <f t="shared" si="25"/>
        <v>6</v>
      </c>
      <c r="H80">
        <f t="shared" si="25"/>
        <v>19</v>
      </c>
      <c r="I80">
        <f t="shared" si="25"/>
        <v>16</v>
      </c>
      <c r="J80" s="1" t="s">
        <v>48</v>
      </c>
      <c r="K80" s="2">
        <f>+J57</f>
        <v>14.634146341463413</v>
      </c>
      <c r="L80" s="2">
        <f>+K57</f>
        <v>24.176904176904177</v>
      </c>
      <c r="M80" s="2">
        <f>+L57</f>
        <v>5.4733488441252875</v>
      </c>
      <c r="N80" s="2">
        <f>+O80-K80-L80-M80</f>
        <v>55.71560063750713</v>
      </c>
      <c r="O80">
        <v>100</v>
      </c>
    </row>
    <row r="81" spans="2:15" ht="13.5">
      <c r="B81" t="s">
        <v>53</v>
      </c>
      <c r="C81">
        <f aca="true" t="shared" si="26" ref="C81:I81">+C67</f>
        <v>18</v>
      </c>
      <c r="D81">
        <f t="shared" si="26"/>
        <v>28</v>
      </c>
      <c r="E81">
        <f t="shared" si="26"/>
        <v>20</v>
      </c>
      <c r="F81">
        <f t="shared" si="26"/>
        <v>0</v>
      </c>
      <c r="G81">
        <f t="shared" si="26"/>
        <v>9</v>
      </c>
      <c r="H81">
        <f t="shared" si="26"/>
        <v>59</v>
      </c>
      <c r="I81">
        <f t="shared" si="26"/>
        <v>77</v>
      </c>
      <c r="J81" s="1" t="s">
        <v>53</v>
      </c>
      <c r="K81" s="2">
        <f>+J67</f>
        <v>12.413793103448276</v>
      </c>
      <c r="L81" s="2">
        <f>+K67</f>
        <v>18.866171003717472</v>
      </c>
      <c r="M81" s="2">
        <f>+L67</f>
        <v>18.470637818281695</v>
      </c>
      <c r="N81" s="2">
        <f>+O81-K81-L81-M81</f>
        <v>50.249398074552566</v>
      </c>
      <c r="O81">
        <v>100</v>
      </c>
    </row>
    <row r="82" spans="3:12" ht="13.5">
      <c r="C82" t="s">
        <v>82</v>
      </c>
      <c r="D82" t="s">
        <v>83</v>
      </c>
      <c r="G82" t="s">
        <v>27</v>
      </c>
      <c r="H82" t="s">
        <v>27</v>
      </c>
      <c r="I82" t="s">
        <v>27</v>
      </c>
      <c r="J82" s="2"/>
      <c r="K82" s="2"/>
      <c r="L82" s="2"/>
    </row>
    <row r="83" spans="2:12" ht="13.5">
      <c r="B83" t="s">
        <v>21</v>
      </c>
      <c r="C83">
        <f>+C20+C19+C18+C21</f>
        <v>15</v>
      </c>
      <c r="D83">
        <f>+D20+D19+D18+D21</f>
        <v>48</v>
      </c>
      <c r="E83">
        <f>+E20+E19+E18+E21</f>
        <v>13</v>
      </c>
      <c r="G83">
        <f>+G18+G19+G20+G21</f>
        <v>5</v>
      </c>
      <c r="H83">
        <f>+H18+H19+H20+H21</f>
        <v>138</v>
      </c>
      <c r="I83">
        <f>+I18+I19+I20+I21</f>
        <v>187</v>
      </c>
      <c r="J83" s="2"/>
      <c r="K83" s="2"/>
      <c r="L83" s="2"/>
    </row>
    <row r="84" spans="2:9" ht="13.5">
      <c r="B84" t="s">
        <v>73</v>
      </c>
      <c r="C84">
        <f>+C32+C34+C35</f>
        <v>6</v>
      </c>
      <c r="D84">
        <f>+D32+D34+D35</f>
        <v>14</v>
      </c>
      <c r="E84">
        <f>+E32+E34+E35</f>
        <v>15</v>
      </c>
      <c r="G84">
        <f>+G32+G34+G35</f>
        <v>5</v>
      </c>
      <c r="H84">
        <f>+H32+H34+H35</f>
        <v>53</v>
      </c>
      <c r="I84">
        <f>+I32+I34+I35</f>
        <v>63</v>
      </c>
    </row>
    <row r="85" spans="2:9" ht="13.5">
      <c r="B85" t="s">
        <v>74</v>
      </c>
      <c r="C85">
        <f>+C39+C40+C41+C42</f>
        <v>8</v>
      </c>
      <c r="D85">
        <f>+D39+D40+D41+D42</f>
        <v>25</v>
      </c>
      <c r="E85">
        <f>+E39+E40+E41+E42</f>
        <v>14</v>
      </c>
      <c r="G85">
        <f>+G39+G40+G41+G42</f>
        <v>5</v>
      </c>
      <c r="H85">
        <f>+H39+H40+H41+H42</f>
        <v>96</v>
      </c>
      <c r="I85">
        <f>+I39+I40+I41+I42</f>
        <v>115</v>
      </c>
    </row>
    <row r="86" spans="11:13" ht="13.5">
      <c r="K86" t="s">
        <v>1</v>
      </c>
      <c r="L86" t="s">
        <v>1</v>
      </c>
      <c r="M86" t="s">
        <v>1</v>
      </c>
    </row>
    <row r="87" spans="3:13" ht="13.5">
      <c r="C87" t="s">
        <v>70</v>
      </c>
      <c r="D87" t="s">
        <v>71</v>
      </c>
      <c r="E87" t="s">
        <v>72</v>
      </c>
      <c r="K87" t="s">
        <v>70</v>
      </c>
      <c r="L87" t="s">
        <v>71</v>
      </c>
      <c r="M87" t="s">
        <v>72</v>
      </c>
    </row>
    <row r="88" spans="2:13" ht="13.5">
      <c r="B88" t="s">
        <v>6</v>
      </c>
      <c r="C88">
        <f aca="true" t="shared" si="27" ref="C88:E89">+C73</f>
        <v>7</v>
      </c>
      <c r="D88">
        <f t="shared" si="27"/>
        <v>11</v>
      </c>
      <c r="E88">
        <f t="shared" si="27"/>
        <v>13</v>
      </c>
      <c r="G88">
        <f>+G73</f>
        <v>5</v>
      </c>
      <c r="H88">
        <f aca="true" t="shared" si="28" ref="G88:I89">+H73</f>
        <v>28</v>
      </c>
      <c r="I88">
        <f t="shared" si="28"/>
        <v>33</v>
      </c>
      <c r="J88" s="1" t="s">
        <v>6</v>
      </c>
      <c r="K88">
        <f>+C88/(G88+H88+I88)*100</f>
        <v>10.606060606060606</v>
      </c>
      <c r="L88">
        <f>+D88/(H88+I88+G88)*100</f>
        <v>16.666666666666664</v>
      </c>
      <c r="M88">
        <f>+E88/(G88+H88+I88)*100</f>
        <v>19.696969696969695</v>
      </c>
    </row>
    <row r="89" spans="2:13" ht="13.5">
      <c r="B89" t="s">
        <v>13</v>
      </c>
      <c r="C89">
        <f t="shared" si="27"/>
        <v>8</v>
      </c>
      <c r="D89">
        <f t="shared" si="27"/>
        <v>19</v>
      </c>
      <c r="E89">
        <f t="shared" si="27"/>
        <v>17</v>
      </c>
      <c r="G89">
        <f t="shared" si="28"/>
        <v>8</v>
      </c>
      <c r="H89">
        <f t="shared" si="28"/>
        <v>47</v>
      </c>
      <c r="I89">
        <f t="shared" si="28"/>
        <v>55</v>
      </c>
      <c r="J89" s="1" t="s">
        <v>13</v>
      </c>
      <c r="K89">
        <f>+C89/(G89+H89+I89)*100</f>
        <v>7.2727272727272725</v>
      </c>
      <c r="L89">
        <f>+D89/(H89+I89+G89)*100</f>
        <v>17.272727272727273</v>
      </c>
      <c r="M89">
        <f>+E89/(G89+H89+I89)*100</f>
        <v>15.454545454545453</v>
      </c>
    </row>
    <row r="90" spans="2:13" ht="13.5">
      <c r="B90" t="s">
        <v>21</v>
      </c>
      <c r="C90">
        <f>+C83</f>
        <v>15</v>
      </c>
      <c r="D90">
        <f>+D83</f>
        <v>48</v>
      </c>
      <c r="E90">
        <f>+E83</f>
        <v>13</v>
      </c>
      <c r="G90">
        <f>+G83</f>
        <v>5</v>
      </c>
      <c r="H90">
        <f>+H83</f>
        <v>138</v>
      </c>
      <c r="I90">
        <f>+I83</f>
        <v>187</v>
      </c>
      <c r="J90" s="1" t="s">
        <v>84</v>
      </c>
      <c r="K90">
        <f>+C90/(G90+H90+I90)*100</f>
        <v>4.545454545454546</v>
      </c>
      <c r="L90">
        <f>+D90/(H90+I90+G90)*100</f>
        <v>14.545454545454545</v>
      </c>
      <c r="M90">
        <f>+E90/(G90+H90+I90)*100</f>
        <v>3.939393939393939</v>
      </c>
    </row>
    <row r="91" spans="2:13" ht="13.5">
      <c r="B91" t="s">
        <v>15</v>
      </c>
      <c r="C91">
        <f>+C75-C83</f>
        <v>6</v>
      </c>
      <c r="D91">
        <f>+D75-D83</f>
        <v>10</v>
      </c>
      <c r="E91">
        <f>+E75-E83</f>
        <v>5</v>
      </c>
      <c r="G91">
        <f>+G75-G83</f>
        <v>3</v>
      </c>
      <c r="H91">
        <f>+H75-H83</f>
        <v>36</v>
      </c>
      <c r="I91">
        <f>+I75-I83</f>
        <v>35</v>
      </c>
      <c r="J91" s="1" t="s">
        <v>15</v>
      </c>
      <c r="K91">
        <f>+C91/(G91+H91+I91)*100</f>
        <v>8.108108108108109</v>
      </c>
      <c r="L91">
        <f>+D91/(H91+I91+G91)*100</f>
        <v>13.513513513513514</v>
      </c>
      <c r="M91">
        <f>+E91/(G91+H91+I91)*100</f>
        <v>6.756756756756757</v>
      </c>
    </row>
    <row r="92" spans="2:13" ht="13.5">
      <c r="B92" t="s">
        <v>23</v>
      </c>
      <c r="C92">
        <f>+C76</f>
        <v>3</v>
      </c>
      <c r="D92">
        <f>+D76</f>
        <v>9</v>
      </c>
      <c r="E92">
        <f>+E76</f>
        <v>4</v>
      </c>
      <c r="G92">
        <f>+G76</f>
        <v>5</v>
      </c>
      <c r="H92">
        <f>+H76</f>
        <v>14</v>
      </c>
      <c r="I92">
        <f>+I76</f>
        <v>21</v>
      </c>
      <c r="J92" s="1" t="s">
        <v>23</v>
      </c>
      <c r="K92">
        <f>+C92/(G92+H92+I92)*100</f>
        <v>7.5</v>
      </c>
      <c r="L92">
        <f>+D92/(H92+I92+G92)*100</f>
        <v>22.5</v>
      </c>
      <c r="M92">
        <f>+E92/(G92+H92+I92)*100</f>
        <v>10</v>
      </c>
    </row>
    <row r="93" spans="2:13" ht="13.5">
      <c r="B93" t="s">
        <v>73</v>
      </c>
      <c r="C93">
        <f>+C84</f>
        <v>6</v>
      </c>
      <c r="D93">
        <f>+D84</f>
        <v>14</v>
      </c>
      <c r="E93">
        <f>+E84</f>
        <v>15</v>
      </c>
      <c r="G93">
        <f>+G84</f>
        <v>5</v>
      </c>
      <c r="H93">
        <f>+H84</f>
        <v>53</v>
      </c>
      <c r="I93">
        <f>+I84</f>
        <v>63</v>
      </c>
      <c r="J93" s="1" t="s">
        <v>85</v>
      </c>
      <c r="K93">
        <f>+C93/(G93+H93+I93)*100</f>
        <v>4.958677685950414</v>
      </c>
      <c r="L93">
        <f>+D93/(H93+I93+G93)*100</f>
        <v>11.570247933884298</v>
      </c>
      <c r="M93">
        <f>+E93/(G93+H93+I93)*100</f>
        <v>12.396694214876034</v>
      </c>
    </row>
    <row r="94" spans="2:13" ht="13.5">
      <c r="B94" t="s">
        <v>30</v>
      </c>
      <c r="C94">
        <f>+C77-C84</f>
        <v>2</v>
      </c>
      <c r="D94">
        <f>+D77-D84</f>
        <v>7</v>
      </c>
      <c r="E94">
        <f>+E77-E84</f>
        <v>2</v>
      </c>
      <c r="G94">
        <f>+G77-G84</f>
        <v>2</v>
      </c>
      <c r="H94">
        <f>+H77-H84</f>
        <v>21</v>
      </c>
      <c r="I94">
        <f>+I77-I84</f>
        <v>14</v>
      </c>
      <c r="J94" s="1" t="s">
        <v>30</v>
      </c>
      <c r="K94">
        <f>+C94/(G94+H94+I94)*100</f>
        <v>5.405405405405405</v>
      </c>
      <c r="L94">
        <f>+D94/(H94+I94+G94)*100</f>
        <v>18.91891891891892</v>
      </c>
      <c r="M94">
        <f>+E94/(G94+H94+I94)*100</f>
        <v>5.405405405405405</v>
      </c>
    </row>
    <row r="95" spans="2:13" ht="13.5">
      <c r="B95" t="s">
        <v>74</v>
      </c>
      <c r="C95">
        <f>+C85</f>
        <v>8</v>
      </c>
      <c r="D95">
        <f>+D85</f>
        <v>25</v>
      </c>
      <c r="E95">
        <f>+E85</f>
        <v>14</v>
      </c>
      <c r="G95">
        <f>+G85</f>
        <v>5</v>
      </c>
      <c r="H95">
        <f>+H85</f>
        <v>96</v>
      </c>
      <c r="I95">
        <f>+I85</f>
        <v>115</v>
      </c>
      <c r="J95" s="1" t="s">
        <v>86</v>
      </c>
      <c r="K95">
        <f>+C95/(G95+H95+I95)*100</f>
        <v>3.7037037037037033</v>
      </c>
      <c r="L95">
        <f>+D95/(H95+I95+G95)*100</f>
        <v>11.574074074074074</v>
      </c>
      <c r="M95">
        <f>+E95/(G95+H95+I95)*100</f>
        <v>6.481481481481481</v>
      </c>
    </row>
    <row r="96" spans="2:13" ht="13.5">
      <c r="B96" t="s">
        <v>35</v>
      </c>
      <c r="C96">
        <f>+C78-C85</f>
        <v>2</v>
      </c>
      <c r="D96">
        <f>+D78-D85</f>
        <v>4</v>
      </c>
      <c r="E96">
        <f>+E78-E85</f>
        <v>2</v>
      </c>
      <c r="G96">
        <f>+G78-G85</f>
        <v>1</v>
      </c>
      <c r="H96">
        <f>+H78-H85</f>
        <v>8</v>
      </c>
      <c r="I96">
        <f>+I78-I85</f>
        <v>8</v>
      </c>
      <c r="J96" s="1" t="s">
        <v>35</v>
      </c>
      <c r="K96">
        <f>+C96/(G96+H96+I96)*100</f>
        <v>11.76470588235294</v>
      </c>
      <c r="L96">
        <f>+D96/(H96+I96+G96)*100</f>
        <v>23.52941176470588</v>
      </c>
      <c r="M96">
        <f>+E96/(G96+H96+I96)*100</f>
        <v>11.76470588235294</v>
      </c>
    </row>
    <row r="97" spans="2:13" ht="13.5">
      <c r="B97" t="s">
        <v>42</v>
      </c>
      <c r="C97">
        <f aca="true" t="shared" si="29" ref="C97:E99">+C79</f>
        <v>10</v>
      </c>
      <c r="D97">
        <f t="shared" si="29"/>
        <v>15</v>
      </c>
      <c r="E97">
        <f t="shared" si="29"/>
        <v>10</v>
      </c>
      <c r="G97">
        <f aca="true" t="shared" si="30" ref="G97:I99">+G79</f>
        <v>8</v>
      </c>
      <c r="H97">
        <f t="shared" si="30"/>
        <v>40</v>
      </c>
      <c r="I97">
        <f t="shared" si="30"/>
        <v>47</v>
      </c>
      <c r="J97" s="1" t="s">
        <v>42</v>
      </c>
      <c r="K97">
        <f>+C97/(G97+H97+I97)*100</f>
        <v>10.526315789473683</v>
      </c>
      <c r="L97">
        <f>+D97/(H97+I97+G97)*100</f>
        <v>15.789473684210526</v>
      </c>
      <c r="M97">
        <f>+E97/(G97+H97+I97)*100</f>
        <v>10.526315789473683</v>
      </c>
    </row>
    <row r="98" spans="2:13" ht="13.5">
      <c r="B98" t="s">
        <v>48</v>
      </c>
      <c r="C98">
        <f t="shared" si="29"/>
        <v>6</v>
      </c>
      <c r="D98">
        <f t="shared" si="29"/>
        <v>12</v>
      </c>
      <c r="E98">
        <f t="shared" si="29"/>
        <v>3</v>
      </c>
      <c r="G98">
        <f t="shared" si="30"/>
        <v>6</v>
      </c>
      <c r="H98">
        <f t="shared" si="30"/>
        <v>19</v>
      </c>
      <c r="I98">
        <f t="shared" si="30"/>
        <v>16</v>
      </c>
      <c r="J98" s="1" t="s">
        <v>48</v>
      </c>
      <c r="K98">
        <f>+C98/(G98+H98+I98)*100</f>
        <v>14.634146341463413</v>
      </c>
      <c r="L98">
        <f>+D98/(H98+I98+G98)*100</f>
        <v>29.268292682926827</v>
      </c>
      <c r="M98">
        <f>+E98/(G98+H98+I98)*100</f>
        <v>7.317073170731707</v>
      </c>
    </row>
    <row r="99" spans="2:13" ht="13.5">
      <c r="B99" t="s">
        <v>53</v>
      </c>
      <c r="C99">
        <f t="shared" si="29"/>
        <v>18</v>
      </c>
      <c r="D99">
        <f t="shared" si="29"/>
        <v>28</v>
      </c>
      <c r="E99">
        <f t="shared" si="29"/>
        <v>20</v>
      </c>
      <c r="G99">
        <f t="shared" si="30"/>
        <v>9</v>
      </c>
      <c r="H99">
        <f t="shared" si="30"/>
        <v>59</v>
      </c>
      <c r="I99">
        <f t="shared" si="30"/>
        <v>77</v>
      </c>
      <c r="J99" s="1" t="s">
        <v>53</v>
      </c>
      <c r="K99">
        <f>+C99/(G99+H99+I99)*100</f>
        <v>12.413793103448276</v>
      </c>
      <c r="L99">
        <f>+D99/(H99+I99+G99)*100</f>
        <v>19.310344827586206</v>
      </c>
      <c r="M99">
        <f>+E99/(G99+H99+I99)*100</f>
        <v>13.793103448275861</v>
      </c>
    </row>
    <row r="100" spans="3:9" ht="13.5">
      <c r="C100" t="s">
        <v>27</v>
      </c>
      <c r="G100" t="s">
        <v>27</v>
      </c>
      <c r="H100" t="s">
        <v>27</v>
      </c>
      <c r="I100" t="s">
        <v>27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workbookViewId="0" topLeftCell="A1">
      <selection activeCell="A1" sqref="A1"/>
    </sheetView>
  </sheetViews>
  <sheetFormatPr defaultColWidth="9.00390625" defaultRowHeight="13.5"/>
  <cols>
    <col min="1" max="1" width="7.125" style="0" bestFit="1" customWidth="1"/>
    <col min="2" max="2" width="10.25390625" style="0" bestFit="1" customWidth="1"/>
    <col min="3" max="6" width="11.125" style="0" bestFit="1" customWidth="1"/>
    <col min="7" max="7" width="3.375" style="0" customWidth="1"/>
    <col min="8" max="8" width="10.25390625" style="0" bestFit="1" customWidth="1"/>
    <col min="9" max="12" width="11.125" style="0" bestFit="1" customWidth="1"/>
    <col min="13" max="13" width="2.125" style="0" bestFit="1" customWidth="1"/>
    <col min="14" max="14" width="10.25390625" style="0" bestFit="1" customWidth="1"/>
    <col min="15" max="18" width="11.125" style="0" bestFit="1" customWidth="1"/>
    <col min="19" max="19" width="2.75390625" style="0" customWidth="1"/>
    <col min="20" max="20" width="10.25390625" style="0" bestFit="1" customWidth="1"/>
    <col min="21" max="24" width="11.125" style="0" bestFit="1" customWidth="1"/>
    <col min="25" max="25" width="2.50390625" style="0" customWidth="1"/>
    <col min="27" max="27" width="10.25390625" style="0" bestFit="1" customWidth="1"/>
    <col min="28" max="31" width="11.125" style="0" bestFit="1" customWidth="1"/>
  </cols>
  <sheetData>
    <row r="1" ht="13.5">
      <c r="A1" t="s">
        <v>98</v>
      </c>
    </row>
    <row r="2" spans="2:20" ht="13.5">
      <c r="B2" t="s">
        <v>5</v>
      </c>
      <c r="H2" t="s">
        <v>67</v>
      </c>
      <c r="N2" t="s">
        <v>3</v>
      </c>
      <c r="T2" t="s">
        <v>14</v>
      </c>
    </row>
    <row r="3" spans="2:31" ht="13.5">
      <c r="B3" t="s">
        <v>62</v>
      </c>
      <c r="C3" t="s">
        <v>63</v>
      </c>
      <c r="D3" t="s">
        <v>64</v>
      </c>
      <c r="E3" t="s">
        <v>65</v>
      </c>
      <c r="F3" t="s">
        <v>66</v>
      </c>
      <c r="H3" t="s">
        <v>62</v>
      </c>
      <c r="I3" t="s">
        <v>63</v>
      </c>
      <c r="J3" t="s">
        <v>64</v>
      </c>
      <c r="K3" t="s">
        <v>65</v>
      </c>
      <c r="L3" t="s">
        <v>66</v>
      </c>
      <c r="N3" t="s">
        <v>62</v>
      </c>
      <c r="O3" t="s">
        <v>63</v>
      </c>
      <c r="P3" t="s">
        <v>64</v>
      </c>
      <c r="Q3" t="s">
        <v>65</v>
      </c>
      <c r="R3" t="s">
        <v>66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AA3" t="s">
        <v>62</v>
      </c>
      <c r="AB3" t="s">
        <v>63</v>
      </c>
      <c r="AC3" t="s">
        <v>64</v>
      </c>
      <c r="AD3" t="s">
        <v>65</v>
      </c>
      <c r="AE3" t="s">
        <v>66</v>
      </c>
    </row>
    <row r="4" spans="1:31" ht="13.5">
      <c r="A4" t="s">
        <v>6</v>
      </c>
      <c r="B4">
        <v>149</v>
      </c>
      <c r="C4">
        <v>176</v>
      </c>
      <c r="D4">
        <v>202</v>
      </c>
      <c r="E4">
        <v>273</v>
      </c>
      <c r="F4">
        <v>361</v>
      </c>
      <c r="N4">
        <v>0</v>
      </c>
      <c r="O4">
        <v>16</v>
      </c>
      <c r="P4">
        <v>21</v>
      </c>
      <c r="Q4">
        <v>27</v>
      </c>
      <c r="R4">
        <v>42</v>
      </c>
      <c r="T4">
        <f>+B4+H4+N4</f>
        <v>149</v>
      </c>
      <c r="U4">
        <f>+C4+I4+O4</f>
        <v>192</v>
      </c>
      <c r="V4">
        <f>+D4+J4+P4</f>
        <v>223</v>
      </c>
      <c r="W4">
        <f>+E4+K4+Q4</f>
        <v>300</v>
      </c>
      <c r="X4">
        <f>+F4+L4+R4</f>
        <v>403</v>
      </c>
      <c r="Z4" t="s">
        <v>6</v>
      </c>
      <c r="AA4">
        <f>+T4</f>
        <v>149</v>
      </c>
      <c r="AB4">
        <f>+U4</f>
        <v>192</v>
      </c>
      <c r="AC4">
        <f>+V4</f>
        <v>223</v>
      </c>
      <c r="AD4">
        <f>+W4</f>
        <v>300</v>
      </c>
      <c r="AE4">
        <f>+X4</f>
        <v>403</v>
      </c>
    </row>
    <row r="5" spans="26:31" ht="13.5">
      <c r="Z5" t="s">
        <v>13</v>
      </c>
      <c r="AA5">
        <f>+T13</f>
        <v>281</v>
      </c>
      <c r="AB5">
        <f>+U13</f>
        <v>310</v>
      </c>
      <c r="AC5">
        <f>+V13</f>
        <v>363</v>
      </c>
      <c r="AD5">
        <f>+W13</f>
        <v>420</v>
      </c>
      <c r="AE5">
        <f>+X13</f>
        <v>561</v>
      </c>
    </row>
    <row r="6" spans="1:31" ht="13.5">
      <c r="A6" t="s">
        <v>7</v>
      </c>
      <c r="B6">
        <v>18</v>
      </c>
      <c r="C6">
        <v>16</v>
      </c>
      <c r="D6">
        <v>15</v>
      </c>
      <c r="E6">
        <v>23</v>
      </c>
      <c r="F6">
        <v>51</v>
      </c>
      <c r="N6">
        <v>1</v>
      </c>
      <c r="O6">
        <v>0</v>
      </c>
      <c r="P6">
        <v>0</v>
      </c>
      <c r="Q6">
        <v>0</v>
      </c>
      <c r="R6">
        <v>4</v>
      </c>
      <c r="T6">
        <f aca="true" t="shared" si="0" ref="T6:X12">+B6+H6+N6</f>
        <v>19</v>
      </c>
      <c r="U6">
        <f t="shared" si="0"/>
        <v>16</v>
      </c>
      <c r="V6">
        <f t="shared" si="0"/>
        <v>15</v>
      </c>
      <c r="W6">
        <f t="shared" si="0"/>
        <v>23</v>
      </c>
      <c r="X6">
        <f t="shared" si="0"/>
        <v>55</v>
      </c>
      <c r="Z6" t="s">
        <v>15</v>
      </c>
      <c r="AA6">
        <f>+T23</f>
        <v>636</v>
      </c>
      <c r="AB6">
        <f>+U23</f>
        <v>623</v>
      </c>
      <c r="AC6">
        <f>+V23</f>
        <v>800</v>
      </c>
      <c r="AD6">
        <f>+W23</f>
        <v>997</v>
      </c>
      <c r="AE6">
        <f>+X23</f>
        <v>1384</v>
      </c>
    </row>
    <row r="7" spans="1:31" ht="13.5">
      <c r="A7" t="s">
        <v>8</v>
      </c>
      <c r="B7">
        <v>55</v>
      </c>
      <c r="C7">
        <v>61</v>
      </c>
      <c r="D7">
        <v>74</v>
      </c>
      <c r="E7">
        <v>92</v>
      </c>
      <c r="F7">
        <v>104</v>
      </c>
      <c r="N7">
        <v>0</v>
      </c>
      <c r="O7">
        <v>0</v>
      </c>
      <c r="P7">
        <v>0</v>
      </c>
      <c r="Q7">
        <v>0</v>
      </c>
      <c r="R7">
        <v>1</v>
      </c>
      <c r="T7">
        <f t="shared" si="0"/>
        <v>55</v>
      </c>
      <c r="U7">
        <f t="shared" si="0"/>
        <v>61</v>
      </c>
      <c r="V7">
        <f t="shared" si="0"/>
        <v>74</v>
      </c>
      <c r="W7">
        <f t="shared" si="0"/>
        <v>92</v>
      </c>
      <c r="X7">
        <f t="shared" si="0"/>
        <v>105</v>
      </c>
      <c r="Z7" t="s">
        <v>23</v>
      </c>
      <c r="AA7">
        <f>+T28</f>
        <v>128</v>
      </c>
      <c r="AB7">
        <f>+U28</f>
        <v>142</v>
      </c>
      <c r="AC7">
        <f>+V28</f>
        <v>166</v>
      </c>
      <c r="AD7">
        <f>+W28</f>
        <v>236</v>
      </c>
      <c r="AE7">
        <f>+X28</f>
        <v>305</v>
      </c>
    </row>
    <row r="8" spans="1:31" ht="13.5">
      <c r="A8" t="s">
        <v>9</v>
      </c>
      <c r="B8">
        <v>84</v>
      </c>
      <c r="C8">
        <v>92</v>
      </c>
      <c r="D8">
        <v>123</v>
      </c>
      <c r="E8">
        <v>140</v>
      </c>
      <c r="F8">
        <v>188</v>
      </c>
      <c r="N8">
        <v>2</v>
      </c>
      <c r="O8">
        <v>5</v>
      </c>
      <c r="P8">
        <v>7</v>
      </c>
      <c r="Q8">
        <v>6</v>
      </c>
      <c r="R8">
        <v>9</v>
      </c>
      <c r="T8">
        <f t="shared" si="0"/>
        <v>86</v>
      </c>
      <c r="U8">
        <f t="shared" si="0"/>
        <v>97</v>
      </c>
      <c r="V8">
        <f t="shared" si="0"/>
        <v>130</v>
      </c>
      <c r="W8">
        <f t="shared" si="0"/>
        <v>146</v>
      </c>
      <c r="X8">
        <f t="shared" si="0"/>
        <v>197</v>
      </c>
      <c r="Z8" t="s">
        <v>30</v>
      </c>
      <c r="AA8">
        <f>+T36</f>
        <v>330</v>
      </c>
      <c r="AB8">
        <f>+U36</f>
        <v>337</v>
      </c>
      <c r="AC8">
        <f>+V36</f>
        <v>411</v>
      </c>
      <c r="AD8">
        <f>+W36</f>
        <v>531</v>
      </c>
      <c r="AE8">
        <f>+X36</f>
        <v>678</v>
      </c>
    </row>
    <row r="9" spans="1:31" ht="13.5">
      <c r="A9" t="s">
        <v>10</v>
      </c>
      <c r="B9">
        <v>25</v>
      </c>
      <c r="C9">
        <v>29</v>
      </c>
      <c r="D9">
        <v>30</v>
      </c>
      <c r="E9">
        <v>33</v>
      </c>
      <c r="F9">
        <v>45</v>
      </c>
      <c r="N9">
        <v>0</v>
      </c>
      <c r="O9">
        <v>0</v>
      </c>
      <c r="P9">
        <v>0</v>
      </c>
      <c r="Q9">
        <v>0</v>
      </c>
      <c r="R9">
        <v>4</v>
      </c>
      <c r="T9">
        <f t="shared" si="0"/>
        <v>25</v>
      </c>
      <c r="U9">
        <f t="shared" si="0"/>
        <v>29</v>
      </c>
      <c r="V9">
        <f t="shared" si="0"/>
        <v>30</v>
      </c>
      <c r="W9">
        <f t="shared" si="0"/>
        <v>33</v>
      </c>
      <c r="X9">
        <f t="shared" si="0"/>
        <v>49</v>
      </c>
      <c r="Z9" t="s">
        <v>35</v>
      </c>
      <c r="AA9">
        <f>+T44</f>
        <v>298</v>
      </c>
      <c r="AB9">
        <f>+U44</f>
        <v>311</v>
      </c>
      <c r="AC9">
        <f>+V44</f>
        <v>425</v>
      </c>
      <c r="AD9">
        <f>+W44</f>
        <v>546</v>
      </c>
      <c r="AE9">
        <f>+X44</f>
        <v>682</v>
      </c>
    </row>
    <row r="10" spans="1:31" ht="13.5">
      <c r="A10" t="s">
        <v>11</v>
      </c>
      <c r="B10">
        <v>25</v>
      </c>
      <c r="C10">
        <v>36</v>
      </c>
      <c r="D10">
        <v>42</v>
      </c>
      <c r="E10">
        <v>53</v>
      </c>
      <c r="F10">
        <v>88</v>
      </c>
      <c r="N10">
        <v>2</v>
      </c>
      <c r="O10">
        <v>6</v>
      </c>
      <c r="P10">
        <v>6</v>
      </c>
      <c r="Q10">
        <v>7</v>
      </c>
      <c r="R10">
        <v>5</v>
      </c>
      <c r="T10">
        <f t="shared" si="0"/>
        <v>27</v>
      </c>
      <c r="U10">
        <f t="shared" si="0"/>
        <v>42</v>
      </c>
      <c r="V10">
        <f t="shared" si="0"/>
        <v>48</v>
      </c>
      <c r="W10">
        <f t="shared" si="0"/>
        <v>60</v>
      </c>
      <c r="X10">
        <f t="shared" si="0"/>
        <v>93</v>
      </c>
      <c r="Z10" t="s">
        <v>42</v>
      </c>
      <c r="AA10">
        <f>+T51</f>
        <v>145</v>
      </c>
      <c r="AB10">
        <f>+U51</f>
        <v>197</v>
      </c>
      <c r="AC10">
        <f>+V51</f>
        <v>225</v>
      </c>
      <c r="AD10">
        <f>+W51</f>
        <v>308</v>
      </c>
      <c r="AE10">
        <f>+X51</f>
        <v>388</v>
      </c>
    </row>
    <row r="11" spans="1:31" ht="13.5">
      <c r="A11" t="s">
        <v>12</v>
      </c>
      <c r="B11">
        <v>0</v>
      </c>
      <c r="C11">
        <v>0</v>
      </c>
      <c r="D11">
        <v>0</v>
      </c>
      <c r="E11">
        <v>0</v>
      </c>
      <c r="F11">
        <v>1</v>
      </c>
      <c r="H11">
        <v>0</v>
      </c>
      <c r="I11">
        <v>0</v>
      </c>
      <c r="J11">
        <v>0</v>
      </c>
      <c r="K11">
        <v>0</v>
      </c>
      <c r="N11">
        <v>0</v>
      </c>
      <c r="O11">
        <v>0</v>
      </c>
      <c r="P11">
        <v>0</v>
      </c>
      <c r="Q11"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1</v>
      </c>
      <c r="Z11" t="s">
        <v>48</v>
      </c>
      <c r="AA11">
        <f>+T57</f>
        <v>85</v>
      </c>
      <c r="AB11">
        <f>+U57</f>
        <v>128</v>
      </c>
      <c r="AC11">
        <f>+V57</f>
        <v>142</v>
      </c>
      <c r="AD11">
        <f>+W57</f>
        <v>191</v>
      </c>
      <c r="AE11">
        <f>+X57</f>
        <v>217</v>
      </c>
    </row>
    <row r="12" spans="1:31" ht="13.5">
      <c r="A12" t="s">
        <v>24</v>
      </c>
      <c r="B12">
        <v>68</v>
      </c>
      <c r="C12">
        <v>65</v>
      </c>
      <c r="D12">
        <v>65</v>
      </c>
      <c r="E12">
        <v>64</v>
      </c>
      <c r="F12">
        <v>58</v>
      </c>
      <c r="N12">
        <v>1</v>
      </c>
      <c r="O12">
        <v>0</v>
      </c>
      <c r="P12">
        <v>1</v>
      </c>
      <c r="Q12">
        <v>2</v>
      </c>
      <c r="R12">
        <v>3</v>
      </c>
      <c r="T12">
        <f t="shared" si="0"/>
        <v>69</v>
      </c>
      <c r="U12">
        <f t="shared" si="0"/>
        <v>65</v>
      </c>
      <c r="V12">
        <f t="shared" si="0"/>
        <v>66</v>
      </c>
      <c r="W12">
        <f t="shared" si="0"/>
        <v>66</v>
      </c>
      <c r="X12">
        <f t="shared" si="0"/>
        <v>61</v>
      </c>
      <c r="Z12" t="s">
        <v>53</v>
      </c>
      <c r="AA12">
        <f>+T67</f>
        <v>310</v>
      </c>
      <c r="AB12">
        <f>+U67</f>
        <v>328</v>
      </c>
      <c r="AC12">
        <f>+V67</f>
        <v>374</v>
      </c>
      <c r="AD12">
        <f>+W67</f>
        <v>470</v>
      </c>
      <c r="AE12">
        <f>+X67</f>
        <v>646</v>
      </c>
    </row>
    <row r="13" spans="20:31" ht="13.5">
      <c r="T13">
        <f>SUM(T6:T12)</f>
        <v>281</v>
      </c>
      <c r="U13">
        <f>SUM(U6:U12)</f>
        <v>310</v>
      </c>
      <c r="V13">
        <f>SUM(V6:V12)</f>
        <v>363</v>
      </c>
      <c r="W13">
        <f>SUM(W6:W12)</f>
        <v>420</v>
      </c>
      <c r="X13">
        <f>SUM(X6:X12)</f>
        <v>561</v>
      </c>
      <c r="AA13" t="s">
        <v>27</v>
      </c>
      <c r="AE13">
        <f>SUM(AE4:AE12)</f>
        <v>5264</v>
      </c>
    </row>
    <row r="14" ht="13.5">
      <c r="AA14" t="s">
        <v>27</v>
      </c>
    </row>
    <row r="15" spans="1:31" ht="13.5">
      <c r="A15" t="s">
        <v>16</v>
      </c>
      <c r="B15">
        <v>75</v>
      </c>
      <c r="C15">
        <v>54</v>
      </c>
      <c r="D15">
        <v>57</v>
      </c>
      <c r="E15">
        <v>52</v>
      </c>
      <c r="F15">
        <v>129</v>
      </c>
      <c r="H15">
        <v>51</v>
      </c>
      <c r="I15">
        <v>38</v>
      </c>
      <c r="J15">
        <v>40</v>
      </c>
      <c r="K15">
        <v>36</v>
      </c>
      <c r="L15">
        <v>44</v>
      </c>
      <c r="N15">
        <v>1</v>
      </c>
      <c r="O15">
        <v>0</v>
      </c>
      <c r="P15">
        <v>0</v>
      </c>
      <c r="Q15">
        <v>2</v>
      </c>
      <c r="R15">
        <v>3</v>
      </c>
      <c r="T15">
        <f aca="true" t="shared" si="1" ref="T15:X22">+B15+H15+N15</f>
        <v>127</v>
      </c>
      <c r="U15">
        <f t="shared" si="1"/>
        <v>92</v>
      </c>
      <c r="V15">
        <f t="shared" si="1"/>
        <v>97</v>
      </c>
      <c r="W15">
        <f t="shared" si="1"/>
        <v>90</v>
      </c>
      <c r="X15">
        <f t="shared" si="1"/>
        <v>176</v>
      </c>
      <c r="Z15" t="s">
        <v>21</v>
      </c>
      <c r="AA15">
        <f>+T18+T19+T20+T21</f>
        <v>423</v>
      </c>
      <c r="AB15">
        <f>+U18+U19+U20+U21</f>
        <v>448</v>
      </c>
      <c r="AC15">
        <f>+V18+V19+V20+V21</f>
        <v>605</v>
      </c>
      <c r="AD15">
        <f>+W18+W19+W20+W21</f>
        <v>798</v>
      </c>
      <c r="AE15">
        <f>+X18+X19+X20+X21</f>
        <v>1009</v>
      </c>
    </row>
    <row r="16" spans="1:31" ht="13.5">
      <c r="A16" t="s">
        <v>17</v>
      </c>
      <c r="B16">
        <v>30</v>
      </c>
      <c r="C16">
        <v>24</v>
      </c>
      <c r="D16">
        <v>31</v>
      </c>
      <c r="E16">
        <v>36</v>
      </c>
      <c r="F16">
        <v>69</v>
      </c>
      <c r="N16">
        <v>1</v>
      </c>
      <c r="O16">
        <v>2</v>
      </c>
      <c r="P16">
        <v>2</v>
      </c>
      <c r="Q16">
        <v>0</v>
      </c>
      <c r="R16">
        <v>3</v>
      </c>
      <c r="T16">
        <f t="shared" si="1"/>
        <v>31</v>
      </c>
      <c r="U16">
        <f t="shared" si="1"/>
        <v>26</v>
      </c>
      <c r="V16">
        <f t="shared" si="1"/>
        <v>33</v>
      </c>
      <c r="W16">
        <f t="shared" si="1"/>
        <v>36</v>
      </c>
      <c r="X16">
        <f t="shared" si="1"/>
        <v>72</v>
      </c>
      <c r="Z16" t="s">
        <v>73</v>
      </c>
      <c r="AA16">
        <f>+T32+T34+T35</f>
        <v>247</v>
      </c>
      <c r="AB16">
        <f>+U32+U34+U35</f>
        <v>255</v>
      </c>
      <c r="AC16">
        <f>+V32+V34+V35</f>
        <v>331</v>
      </c>
      <c r="AD16">
        <f>+W32+W34+W35</f>
        <v>402</v>
      </c>
      <c r="AE16">
        <f>+X32+X34+X35</f>
        <v>514</v>
      </c>
    </row>
    <row r="17" spans="1:31" ht="13.5">
      <c r="A17" t="s">
        <v>18</v>
      </c>
      <c r="B17">
        <v>32</v>
      </c>
      <c r="C17">
        <v>29</v>
      </c>
      <c r="D17">
        <v>31</v>
      </c>
      <c r="E17">
        <v>35</v>
      </c>
      <c r="F17">
        <v>83</v>
      </c>
      <c r="N17">
        <v>3</v>
      </c>
      <c r="O17">
        <v>4</v>
      </c>
      <c r="P17">
        <v>9</v>
      </c>
      <c r="Q17">
        <v>6</v>
      </c>
      <c r="R17">
        <v>6</v>
      </c>
      <c r="T17">
        <f t="shared" si="1"/>
        <v>35</v>
      </c>
      <c r="U17">
        <f t="shared" si="1"/>
        <v>33</v>
      </c>
      <c r="V17">
        <f t="shared" si="1"/>
        <v>40</v>
      </c>
      <c r="W17">
        <f t="shared" si="1"/>
        <v>41</v>
      </c>
      <c r="X17">
        <f t="shared" si="1"/>
        <v>89</v>
      </c>
      <c r="Z17" t="s">
        <v>74</v>
      </c>
      <c r="AA17">
        <f>+T39+T40+T41+T42</f>
        <v>274</v>
      </c>
      <c r="AB17">
        <f>+U39+U40+U41+U42</f>
        <v>299</v>
      </c>
      <c r="AC17">
        <f>+V39+V40+V41+V42</f>
        <v>393</v>
      </c>
      <c r="AD17">
        <f>+W39+W40+W41+W42</f>
        <v>508</v>
      </c>
      <c r="AE17">
        <f>+X39+X40+X41+X42</f>
        <v>638</v>
      </c>
    </row>
    <row r="18" spans="1:24" ht="13.5">
      <c r="A18" t="s">
        <v>19</v>
      </c>
      <c r="B18">
        <v>24</v>
      </c>
      <c r="C18">
        <v>29</v>
      </c>
      <c r="D18">
        <v>34</v>
      </c>
      <c r="E18">
        <v>37</v>
      </c>
      <c r="F18">
        <v>50</v>
      </c>
      <c r="T18">
        <f t="shared" si="1"/>
        <v>24</v>
      </c>
      <c r="U18">
        <f t="shared" si="1"/>
        <v>29</v>
      </c>
      <c r="V18">
        <f t="shared" si="1"/>
        <v>34</v>
      </c>
      <c r="W18">
        <f t="shared" si="1"/>
        <v>37</v>
      </c>
      <c r="X18">
        <f t="shared" si="1"/>
        <v>50</v>
      </c>
    </row>
    <row r="19" spans="1:31" ht="13.5">
      <c r="A19" t="s">
        <v>20</v>
      </c>
      <c r="B19">
        <v>31</v>
      </c>
      <c r="C19">
        <v>45</v>
      </c>
      <c r="D19">
        <v>43</v>
      </c>
      <c r="E19">
        <v>74</v>
      </c>
      <c r="F19">
        <v>83</v>
      </c>
      <c r="H19">
        <v>0</v>
      </c>
      <c r="I19">
        <v>0</v>
      </c>
      <c r="J19">
        <v>1</v>
      </c>
      <c r="K19">
        <v>2</v>
      </c>
      <c r="L19">
        <v>3</v>
      </c>
      <c r="N19">
        <v>0</v>
      </c>
      <c r="O19">
        <v>0</v>
      </c>
      <c r="P19">
        <v>0</v>
      </c>
      <c r="Q19">
        <v>2</v>
      </c>
      <c r="R19">
        <v>1</v>
      </c>
      <c r="T19">
        <f t="shared" si="1"/>
        <v>31</v>
      </c>
      <c r="U19">
        <f t="shared" si="1"/>
        <v>45</v>
      </c>
      <c r="V19">
        <f t="shared" si="1"/>
        <v>44</v>
      </c>
      <c r="W19">
        <f t="shared" si="1"/>
        <v>78</v>
      </c>
      <c r="X19">
        <f t="shared" si="1"/>
        <v>87</v>
      </c>
      <c r="AA19" t="s">
        <v>62</v>
      </c>
      <c r="AB19" t="s">
        <v>63</v>
      </c>
      <c r="AC19" t="s">
        <v>64</v>
      </c>
      <c r="AD19" t="s">
        <v>65</v>
      </c>
      <c r="AE19" t="s">
        <v>66</v>
      </c>
    </row>
    <row r="20" spans="1:31" ht="13.5">
      <c r="A20" t="s">
        <v>21</v>
      </c>
      <c r="B20">
        <v>299</v>
      </c>
      <c r="C20">
        <v>311</v>
      </c>
      <c r="D20">
        <v>443</v>
      </c>
      <c r="E20">
        <v>576</v>
      </c>
      <c r="F20">
        <v>735</v>
      </c>
      <c r="H20">
        <v>6</v>
      </c>
      <c r="I20">
        <v>5</v>
      </c>
      <c r="J20">
        <v>4</v>
      </c>
      <c r="K20">
        <v>13</v>
      </c>
      <c r="L20">
        <v>20</v>
      </c>
      <c r="N20">
        <v>0</v>
      </c>
      <c r="O20">
        <v>0</v>
      </c>
      <c r="P20">
        <v>2</v>
      </c>
      <c r="Q20">
        <v>3</v>
      </c>
      <c r="R20">
        <v>2</v>
      </c>
      <c r="T20">
        <f t="shared" si="1"/>
        <v>305</v>
      </c>
      <c r="U20">
        <f t="shared" si="1"/>
        <v>316</v>
      </c>
      <c r="V20">
        <f t="shared" si="1"/>
        <v>449</v>
      </c>
      <c r="W20">
        <f t="shared" si="1"/>
        <v>592</v>
      </c>
      <c r="X20">
        <f t="shared" si="1"/>
        <v>757</v>
      </c>
      <c r="Z20" t="s">
        <v>6</v>
      </c>
      <c r="AA20">
        <f>+AA4</f>
        <v>149</v>
      </c>
      <c r="AB20">
        <f aca="true" t="shared" si="2" ref="AA20:AE21">+AB4</f>
        <v>192</v>
      </c>
      <c r="AC20">
        <f t="shared" si="2"/>
        <v>223</v>
      </c>
      <c r="AD20">
        <f t="shared" si="2"/>
        <v>300</v>
      </c>
      <c r="AE20">
        <f t="shared" si="2"/>
        <v>403</v>
      </c>
    </row>
    <row r="21" spans="1:31" ht="13.5">
      <c r="A21" t="s">
        <v>22</v>
      </c>
      <c r="B21">
        <v>46</v>
      </c>
      <c r="C21">
        <v>44</v>
      </c>
      <c r="D21">
        <v>61</v>
      </c>
      <c r="E21">
        <v>67</v>
      </c>
      <c r="F21">
        <v>89</v>
      </c>
      <c r="H21">
        <v>17</v>
      </c>
      <c r="I21">
        <v>14</v>
      </c>
      <c r="J21">
        <v>17</v>
      </c>
      <c r="K21">
        <v>24</v>
      </c>
      <c r="L21">
        <v>26</v>
      </c>
      <c r="T21">
        <f t="shared" si="1"/>
        <v>63</v>
      </c>
      <c r="U21">
        <f t="shared" si="1"/>
        <v>58</v>
      </c>
      <c r="V21">
        <f t="shared" si="1"/>
        <v>78</v>
      </c>
      <c r="W21">
        <f t="shared" si="1"/>
        <v>91</v>
      </c>
      <c r="X21">
        <f t="shared" si="1"/>
        <v>115</v>
      </c>
      <c r="Z21" t="s">
        <v>13</v>
      </c>
      <c r="AA21">
        <f t="shared" si="2"/>
        <v>281</v>
      </c>
      <c r="AB21">
        <f t="shared" si="2"/>
        <v>310</v>
      </c>
      <c r="AC21">
        <f t="shared" si="2"/>
        <v>363</v>
      </c>
      <c r="AD21">
        <f t="shared" si="2"/>
        <v>420</v>
      </c>
      <c r="AE21">
        <f t="shared" si="2"/>
        <v>561</v>
      </c>
    </row>
    <row r="22" spans="1:31" ht="13.5">
      <c r="A22" t="s">
        <v>28</v>
      </c>
      <c r="B22">
        <v>20</v>
      </c>
      <c r="C22">
        <v>24</v>
      </c>
      <c r="D22">
        <v>25</v>
      </c>
      <c r="E22">
        <v>32</v>
      </c>
      <c r="F22">
        <v>38</v>
      </c>
      <c r="T22">
        <f t="shared" si="1"/>
        <v>20</v>
      </c>
      <c r="U22">
        <f t="shared" si="1"/>
        <v>24</v>
      </c>
      <c r="V22">
        <f t="shared" si="1"/>
        <v>25</v>
      </c>
      <c r="W22">
        <f t="shared" si="1"/>
        <v>32</v>
      </c>
      <c r="X22">
        <f t="shared" si="1"/>
        <v>38</v>
      </c>
      <c r="Z22" t="s">
        <v>21</v>
      </c>
      <c r="AA22">
        <f>+AA15</f>
        <v>423</v>
      </c>
      <c r="AB22">
        <f>+AB15</f>
        <v>448</v>
      </c>
      <c r="AC22">
        <f>+AC15</f>
        <v>605</v>
      </c>
      <c r="AD22">
        <f>+AD15</f>
        <v>798</v>
      </c>
      <c r="AE22">
        <f>+AE15</f>
        <v>1009</v>
      </c>
    </row>
    <row r="23" spans="20:31" ht="13.5">
      <c r="T23">
        <f>SUM(T15:T22)</f>
        <v>636</v>
      </c>
      <c r="U23">
        <f>SUM(U15:U22)</f>
        <v>623</v>
      </c>
      <c r="V23">
        <f>SUM(V15:V22)</f>
        <v>800</v>
      </c>
      <c r="W23">
        <f>SUM(W15:W22)</f>
        <v>997</v>
      </c>
      <c r="X23">
        <f>SUM(X15:X22)</f>
        <v>1384</v>
      </c>
      <c r="Z23" t="s">
        <v>15</v>
      </c>
      <c r="AA23">
        <f>+AA6-AA15</f>
        <v>213</v>
      </c>
      <c r="AB23">
        <f>+AB6-AB15</f>
        <v>175</v>
      </c>
      <c r="AC23">
        <f>+AC6-AC15</f>
        <v>195</v>
      </c>
      <c r="AD23">
        <f>+AD6-AD15</f>
        <v>199</v>
      </c>
      <c r="AE23">
        <f>+AE6-AE15</f>
        <v>375</v>
      </c>
    </row>
    <row r="24" spans="26:31" ht="13.5">
      <c r="Z24" t="s">
        <v>23</v>
      </c>
      <c r="AA24">
        <f>+AA7</f>
        <v>128</v>
      </c>
      <c r="AB24">
        <f>+AB7</f>
        <v>142</v>
      </c>
      <c r="AC24">
        <f>+AC7</f>
        <v>166</v>
      </c>
      <c r="AD24">
        <f>+AD7</f>
        <v>236</v>
      </c>
      <c r="AE24">
        <f>+AE7</f>
        <v>305</v>
      </c>
    </row>
    <row r="25" spans="1:31" ht="13.5">
      <c r="A25" t="s">
        <v>29</v>
      </c>
      <c r="B25">
        <v>37</v>
      </c>
      <c r="C25">
        <v>44</v>
      </c>
      <c r="D25">
        <v>60</v>
      </c>
      <c r="E25">
        <v>73</v>
      </c>
      <c r="F25">
        <v>87</v>
      </c>
      <c r="M25" t="s">
        <v>27</v>
      </c>
      <c r="N25">
        <v>3</v>
      </c>
      <c r="O25">
        <v>1</v>
      </c>
      <c r="P25">
        <v>4</v>
      </c>
      <c r="Q25">
        <v>8</v>
      </c>
      <c r="R25">
        <v>7</v>
      </c>
      <c r="T25">
        <f aca="true" t="shared" si="3" ref="T25:X27">+B25+H25+N25</f>
        <v>40</v>
      </c>
      <c r="U25">
        <f t="shared" si="3"/>
        <v>45</v>
      </c>
      <c r="V25">
        <f t="shared" si="3"/>
        <v>64</v>
      </c>
      <c r="W25">
        <f t="shared" si="3"/>
        <v>81</v>
      </c>
      <c r="X25">
        <f t="shared" si="3"/>
        <v>94</v>
      </c>
      <c r="Z25" t="s">
        <v>73</v>
      </c>
      <c r="AA25">
        <f>+AA16</f>
        <v>247</v>
      </c>
      <c r="AB25">
        <f>+AB16</f>
        <v>255</v>
      </c>
      <c r="AC25">
        <f>+AC16</f>
        <v>331</v>
      </c>
      <c r="AD25">
        <f>+AD16</f>
        <v>402</v>
      </c>
      <c r="AE25">
        <f>+AE16</f>
        <v>514</v>
      </c>
    </row>
    <row r="26" spans="1:31" ht="13.5">
      <c r="A26" t="s">
        <v>25</v>
      </c>
      <c r="B26">
        <v>38</v>
      </c>
      <c r="C26">
        <v>33</v>
      </c>
      <c r="D26">
        <v>32</v>
      </c>
      <c r="E26">
        <v>30</v>
      </c>
      <c r="F26">
        <v>43</v>
      </c>
      <c r="H26">
        <v>3</v>
      </c>
      <c r="I26">
        <v>3</v>
      </c>
      <c r="J26">
        <v>1</v>
      </c>
      <c r="K26">
        <v>2</v>
      </c>
      <c r="L26">
        <v>1</v>
      </c>
      <c r="N26">
        <v>3</v>
      </c>
      <c r="O26">
        <v>2</v>
      </c>
      <c r="P26">
        <v>2</v>
      </c>
      <c r="Q26">
        <v>1</v>
      </c>
      <c r="R26">
        <v>1</v>
      </c>
      <c r="T26">
        <f t="shared" si="3"/>
        <v>44</v>
      </c>
      <c r="U26">
        <f t="shared" si="3"/>
        <v>38</v>
      </c>
      <c r="V26">
        <f t="shared" si="3"/>
        <v>35</v>
      </c>
      <c r="W26">
        <f t="shared" si="3"/>
        <v>33</v>
      </c>
      <c r="X26">
        <f t="shared" si="3"/>
        <v>45</v>
      </c>
      <c r="Z26" t="s">
        <v>30</v>
      </c>
      <c r="AA26">
        <f>+AA8-AA16</f>
        <v>83</v>
      </c>
      <c r="AB26">
        <f>+AB8-AB16</f>
        <v>82</v>
      </c>
      <c r="AC26">
        <f>+AC8-AC16</f>
        <v>80</v>
      </c>
      <c r="AD26">
        <f>+AD8-AD16</f>
        <v>129</v>
      </c>
      <c r="AE26">
        <f>+AE8-AE16</f>
        <v>164</v>
      </c>
    </row>
    <row r="27" spans="1:31" ht="13.5">
      <c r="A27" t="s">
        <v>26</v>
      </c>
      <c r="B27">
        <v>28</v>
      </c>
      <c r="C27">
        <v>32</v>
      </c>
      <c r="D27">
        <v>38</v>
      </c>
      <c r="E27">
        <v>78</v>
      </c>
      <c r="F27">
        <v>107</v>
      </c>
      <c r="H27">
        <v>14</v>
      </c>
      <c r="I27">
        <v>26</v>
      </c>
      <c r="J27">
        <v>28</v>
      </c>
      <c r="K27">
        <v>43</v>
      </c>
      <c r="L27">
        <v>58</v>
      </c>
      <c r="N27">
        <v>2</v>
      </c>
      <c r="O27">
        <v>1</v>
      </c>
      <c r="P27">
        <v>1</v>
      </c>
      <c r="Q27">
        <v>1</v>
      </c>
      <c r="R27">
        <v>1</v>
      </c>
      <c r="T27">
        <f t="shared" si="3"/>
        <v>44</v>
      </c>
      <c r="U27">
        <f t="shared" si="3"/>
        <v>59</v>
      </c>
      <c r="V27">
        <f t="shared" si="3"/>
        <v>67</v>
      </c>
      <c r="W27">
        <f t="shared" si="3"/>
        <v>122</v>
      </c>
      <c r="X27">
        <f t="shared" si="3"/>
        <v>166</v>
      </c>
      <c r="Z27" t="s">
        <v>74</v>
      </c>
      <c r="AA27">
        <f>+AA17</f>
        <v>274</v>
      </c>
      <c r="AB27">
        <f>+AB17</f>
        <v>299</v>
      </c>
      <c r="AC27">
        <f>+AC17</f>
        <v>393</v>
      </c>
      <c r="AD27">
        <f>+AD17</f>
        <v>508</v>
      </c>
      <c r="AE27">
        <f>+AE17</f>
        <v>638</v>
      </c>
    </row>
    <row r="28" spans="1:31" ht="13.5">
      <c r="A28" t="s">
        <v>14</v>
      </c>
      <c r="T28">
        <f>SUM(T25:T27)</f>
        <v>128</v>
      </c>
      <c r="U28">
        <f>SUM(U25:U27)</f>
        <v>142</v>
      </c>
      <c r="V28">
        <f>SUM(V25:V27)</f>
        <v>166</v>
      </c>
      <c r="W28">
        <f>SUM(W25:W27)</f>
        <v>236</v>
      </c>
      <c r="X28">
        <f>SUM(X25:X27)</f>
        <v>305</v>
      </c>
      <c r="Z28" t="s">
        <v>35</v>
      </c>
      <c r="AA28">
        <f>+AA9-AA17</f>
        <v>24</v>
      </c>
      <c r="AB28">
        <f>+AB9-AB17</f>
        <v>12</v>
      </c>
      <c r="AC28">
        <f>+AC9-AC17</f>
        <v>32</v>
      </c>
      <c r="AD28">
        <f>+AD9-AD17</f>
        <v>38</v>
      </c>
      <c r="AE28">
        <f>+AE9-AE17</f>
        <v>44</v>
      </c>
    </row>
    <row r="29" spans="26:31" ht="13.5">
      <c r="Z29" t="s">
        <v>42</v>
      </c>
      <c r="AA29">
        <f aca="true" t="shared" si="4" ref="AA29:AE31">+AA10</f>
        <v>145</v>
      </c>
      <c r="AB29">
        <f t="shared" si="4"/>
        <v>197</v>
      </c>
      <c r="AC29">
        <f t="shared" si="4"/>
        <v>225</v>
      </c>
      <c r="AD29">
        <f t="shared" si="4"/>
        <v>308</v>
      </c>
      <c r="AE29">
        <f t="shared" si="4"/>
        <v>388</v>
      </c>
    </row>
    <row r="30" spans="26:31" ht="13.5">
      <c r="Z30" t="s">
        <v>48</v>
      </c>
      <c r="AA30">
        <f t="shared" si="4"/>
        <v>85</v>
      </c>
      <c r="AB30">
        <f t="shared" si="4"/>
        <v>128</v>
      </c>
      <c r="AC30">
        <f t="shared" si="4"/>
        <v>142</v>
      </c>
      <c r="AD30">
        <f t="shared" si="4"/>
        <v>191</v>
      </c>
      <c r="AE30">
        <f t="shared" si="4"/>
        <v>217</v>
      </c>
    </row>
    <row r="31" spans="1:31" ht="13.5">
      <c r="A31" t="s">
        <v>31</v>
      </c>
      <c r="B31">
        <v>35</v>
      </c>
      <c r="C31">
        <v>35</v>
      </c>
      <c r="D31">
        <v>21</v>
      </c>
      <c r="E31">
        <v>29</v>
      </c>
      <c r="F31">
        <v>52</v>
      </c>
      <c r="N31">
        <v>1</v>
      </c>
      <c r="O31">
        <v>1</v>
      </c>
      <c r="P31">
        <v>0</v>
      </c>
      <c r="Q31">
        <v>0</v>
      </c>
      <c r="R31">
        <v>1</v>
      </c>
      <c r="T31">
        <f aca="true" t="shared" si="5" ref="T31:X35">+B31+H31+N31</f>
        <v>36</v>
      </c>
      <c r="U31">
        <f t="shared" si="5"/>
        <v>36</v>
      </c>
      <c r="V31">
        <f t="shared" si="5"/>
        <v>21</v>
      </c>
      <c r="W31">
        <f t="shared" si="5"/>
        <v>29</v>
      </c>
      <c r="X31">
        <f t="shared" si="5"/>
        <v>53</v>
      </c>
      <c r="Z31" t="s">
        <v>53</v>
      </c>
      <c r="AA31">
        <f t="shared" si="4"/>
        <v>310</v>
      </c>
      <c r="AB31">
        <f t="shared" si="4"/>
        <v>328</v>
      </c>
      <c r="AC31">
        <f t="shared" si="4"/>
        <v>374</v>
      </c>
      <c r="AD31">
        <f t="shared" si="4"/>
        <v>470</v>
      </c>
      <c r="AE31">
        <f t="shared" si="4"/>
        <v>646</v>
      </c>
    </row>
    <row r="32" spans="1:27" ht="13.5">
      <c r="A32" t="s">
        <v>32</v>
      </c>
      <c r="B32">
        <v>33</v>
      </c>
      <c r="C32">
        <v>30</v>
      </c>
      <c r="D32">
        <v>46</v>
      </c>
      <c r="E32">
        <v>54</v>
      </c>
      <c r="F32">
        <v>84</v>
      </c>
      <c r="H32">
        <v>10</v>
      </c>
      <c r="I32">
        <v>13</v>
      </c>
      <c r="J32">
        <v>11</v>
      </c>
      <c r="K32">
        <v>11</v>
      </c>
      <c r="L32">
        <v>20</v>
      </c>
      <c r="N32">
        <v>0</v>
      </c>
      <c r="O32">
        <v>0</v>
      </c>
      <c r="P32">
        <v>0</v>
      </c>
      <c r="Q32">
        <v>1</v>
      </c>
      <c r="R32">
        <v>0</v>
      </c>
      <c r="T32">
        <f t="shared" si="5"/>
        <v>43</v>
      </c>
      <c r="U32">
        <f t="shared" si="5"/>
        <v>43</v>
      </c>
      <c r="V32">
        <f t="shared" si="5"/>
        <v>57</v>
      </c>
      <c r="W32">
        <f t="shared" si="5"/>
        <v>66</v>
      </c>
      <c r="X32">
        <f t="shared" si="5"/>
        <v>104</v>
      </c>
      <c r="AA32" t="s">
        <v>27</v>
      </c>
    </row>
    <row r="33" spans="1:24" ht="13.5">
      <c r="A33" t="s">
        <v>33</v>
      </c>
      <c r="B33">
        <v>46</v>
      </c>
      <c r="C33">
        <v>44</v>
      </c>
      <c r="D33">
        <v>56</v>
      </c>
      <c r="E33">
        <v>93</v>
      </c>
      <c r="F33">
        <v>103</v>
      </c>
      <c r="H33">
        <v>1</v>
      </c>
      <c r="I33">
        <v>2</v>
      </c>
      <c r="J33">
        <v>3</v>
      </c>
      <c r="K33">
        <v>6</v>
      </c>
      <c r="L33">
        <v>8</v>
      </c>
      <c r="N33">
        <v>0</v>
      </c>
      <c r="O33">
        <v>0</v>
      </c>
      <c r="P33">
        <v>0</v>
      </c>
      <c r="Q33">
        <v>1</v>
      </c>
      <c r="R33">
        <v>0</v>
      </c>
      <c r="T33">
        <f t="shared" si="5"/>
        <v>47</v>
      </c>
      <c r="U33">
        <f t="shared" si="5"/>
        <v>46</v>
      </c>
      <c r="V33">
        <f t="shared" si="5"/>
        <v>59</v>
      </c>
      <c r="W33">
        <f t="shared" si="5"/>
        <v>100</v>
      </c>
      <c r="X33">
        <f t="shared" si="5"/>
        <v>111</v>
      </c>
    </row>
    <row r="34" spans="1:31" ht="13.5">
      <c r="A34" t="s">
        <v>34</v>
      </c>
      <c r="B34">
        <v>149</v>
      </c>
      <c r="C34">
        <v>153</v>
      </c>
      <c r="D34">
        <v>194</v>
      </c>
      <c r="E34">
        <v>245</v>
      </c>
      <c r="F34">
        <v>296</v>
      </c>
      <c r="H34">
        <v>3</v>
      </c>
      <c r="I34">
        <v>4</v>
      </c>
      <c r="J34">
        <v>8</v>
      </c>
      <c r="K34">
        <v>13</v>
      </c>
      <c r="L34">
        <v>18</v>
      </c>
      <c r="N34">
        <v>0</v>
      </c>
      <c r="O34">
        <v>0</v>
      </c>
      <c r="P34">
        <v>0</v>
      </c>
      <c r="Q34">
        <v>0</v>
      </c>
      <c r="R34">
        <v>2</v>
      </c>
      <c r="T34">
        <f t="shared" si="5"/>
        <v>152</v>
      </c>
      <c r="U34">
        <f t="shared" si="5"/>
        <v>157</v>
      </c>
      <c r="V34">
        <f t="shared" si="5"/>
        <v>202</v>
      </c>
      <c r="W34">
        <f t="shared" si="5"/>
        <v>258</v>
      </c>
      <c r="X34">
        <f t="shared" si="5"/>
        <v>316</v>
      </c>
      <c r="AA34" t="s">
        <v>62</v>
      </c>
      <c r="AB34" t="s">
        <v>63</v>
      </c>
      <c r="AC34" t="s">
        <v>64</v>
      </c>
      <c r="AD34" t="s">
        <v>65</v>
      </c>
      <c r="AE34" t="s">
        <v>66</v>
      </c>
    </row>
    <row r="35" spans="1:31" ht="13.5">
      <c r="A35" t="s">
        <v>68</v>
      </c>
      <c r="B35">
        <v>51</v>
      </c>
      <c r="C35">
        <v>53</v>
      </c>
      <c r="D35">
        <v>69</v>
      </c>
      <c r="E35">
        <v>74</v>
      </c>
      <c r="F35">
        <v>91</v>
      </c>
      <c r="N35">
        <v>1</v>
      </c>
      <c r="O35">
        <v>2</v>
      </c>
      <c r="P35">
        <v>3</v>
      </c>
      <c r="Q35">
        <v>4</v>
      </c>
      <c r="R35">
        <v>3</v>
      </c>
      <c r="T35">
        <f t="shared" si="5"/>
        <v>52</v>
      </c>
      <c r="U35">
        <f t="shared" si="5"/>
        <v>55</v>
      </c>
      <c r="V35">
        <f t="shared" si="5"/>
        <v>72</v>
      </c>
      <c r="W35">
        <f t="shared" si="5"/>
        <v>78</v>
      </c>
      <c r="X35">
        <f t="shared" si="5"/>
        <v>94</v>
      </c>
      <c r="Z35" t="s">
        <v>84</v>
      </c>
      <c r="AA35">
        <v>423</v>
      </c>
      <c r="AB35">
        <v>448</v>
      </c>
      <c r="AC35">
        <v>605</v>
      </c>
      <c r="AD35">
        <v>798</v>
      </c>
      <c r="AE35">
        <v>1009</v>
      </c>
    </row>
    <row r="36" spans="1:31" ht="13.5">
      <c r="A36" t="s">
        <v>14</v>
      </c>
      <c r="T36">
        <f>SUM(T31:T35)</f>
        <v>330</v>
      </c>
      <c r="U36">
        <f>SUM(U31:U35)</f>
        <v>337</v>
      </c>
      <c r="V36">
        <f>SUM(V31:V35)</f>
        <v>411</v>
      </c>
      <c r="W36">
        <f>SUM(W31:W35)</f>
        <v>531</v>
      </c>
      <c r="X36">
        <f>SUM(X31:X35)</f>
        <v>678</v>
      </c>
      <c r="Z36" t="s">
        <v>85</v>
      </c>
      <c r="AA36">
        <v>247</v>
      </c>
      <c r="AB36">
        <v>255</v>
      </c>
      <c r="AC36">
        <v>331</v>
      </c>
      <c r="AD36">
        <v>402</v>
      </c>
      <c r="AE36">
        <v>514</v>
      </c>
    </row>
    <row r="37" spans="26:31" ht="13.5">
      <c r="Z37" t="s">
        <v>86</v>
      </c>
      <c r="AA37">
        <v>274</v>
      </c>
      <c r="AB37">
        <v>299</v>
      </c>
      <c r="AC37">
        <v>393</v>
      </c>
      <c r="AD37">
        <v>508</v>
      </c>
      <c r="AE37">
        <v>638</v>
      </c>
    </row>
    <row r="38" spans="1:31" ht="13.5">
      <c r="A38" t="s">
        <v>36</v>
      </c>
      <c r="B38">
        <v>2</v>
      </c>
      <c r="C38">
        <v>2</v>
      </c>
      <c r="D38">
        <v>5</v>
      </c>
      <c r="E38">
        <v>6</v>
      </c>
      <c r="F38">
        <v>7</v>
      </c>
      <c r="T38">
        <f aca="true" t="shared" si="6" ref="T38:X43">+B38+H38+N38</f>
        <v>2</v>
      </c>
      <c r="U38">
        <f t="shared" si="6"/>
        <v>2</v>
      </c>
      <c r="V38">
        <f t="shared" si="6"/>
        <v>5</v>
      </c>
      <c r="W38">
        <f t="shared" si="6"/>
        <v>6</v>
      </c>
      <c r="X38">
        <f t="shared" si="6"/>
        <v>7</v>
      </c>
      <c r="Z38" t="s">
        <v>53</v>
      </c>
      <c r="AA38">
        <v>310</v>
      </c>
      <c r="AB38">
        <v>328</v>
      </c>
      <c r="AC38">
        <v>374</v>
      </c>
      <c r="AD38">
        <v>470</v>
      </c>
      <c r="AE38">
        <v>646</v>
      </c>
    </row>
    <row r="39" spans="1:31" ht="13.5">
      <c r="A39" t="s">
        <v>37</v>
      </c>
      <c r="B39">
        <v>105</v>
      </c>
      <c r="C39">
        <v>114</v>
      </c>
      <c r="D39">
        <v>149</v>
      </c>
      <c r="E39">
        <v>210</v>
      </c>
      <c r="F39">
        <v>266</v>
      </c>
      <c r="H39">
        <v>0</v>
      </c>
      <c r="I39">
        <v>3</v>
      </c>
      <c r="J39">
        <v>0</v>
      </c>
      <c r="K39">
        <v>0</v>
      </c>
      <c r="L39">
        <v>0</v>
      </c>
      <c r="N39">
        <v>2</v>
      </c>
      <c r="O39">
        <v>0</v>
      </c>
      <c r="P39">
        <v>1</v>
      </c>
      <c r="Q39">
        <v>0</v>
      </c>
      <c r="R39">
        <v>0</v>
      </c>
      <c r="T39">
        <f t="shared" si="6"/>
        <v>107</v>
      </c>
      <c r="U39">
        <f t="shared" si="6"/>
        <v>117</v>
      </c>
      <c r="V39">
        <f t="shared" si="6"/>
        <v>150</v>
      </c>
      <c r="W39">
        <f t="shared" si="6"/>
        <v>210</v>
      </c>
      <c r="X39">
        <f t="shared" si="6"/>
        <v>266</v>
      </c>
      <c r="Z39" t="s">
        <v>76</v>
      </c>
      <c r="AA39">
        <v>281</v>
      </c>
      <c r="AB39">
        <v>310</v>
      </c>
      <c r="AC39">
        <v>363</v>
      </c>
      <c r="AD39">
        <v>420</v>
      </c>
      <c r="AE39">
        <v>561</v>
      </c>
    </row>
    <row r="40" spans="1:31" ht="13.5">
      <c r="A40" t="s">
        <v>38</v>
      </c>
      <c r="B40">
        <v>97</v>
      </c>
      <c r="C40">
        <v>105</v>
      </c>
      <c r="D40">
        <v>124</v>
      </c>
      <c r="E40">
        <v>162</v>
      </c>
      <c r="F40">
        <v>204</v>
      </c>
      <c r="H40">
        <v>4</v>
      </c>
      <c r="I40">
        <v>2</v>
      </c>
      <c r="J40">
        <v>2</v>
      </c>
      <c r="K40">
        <v>1</v>
      </c>
      <c r="L40">
        <v>1</v>
      </c>
      <c r="T40">
        <f t="shared" si="6"/>
        <v>101</v>
      </c>
      <c r="U40">
        <f t="shared" si="6"/>
        <v>107</v>
      </c>
      <c r="V40">
        <f t="shared" si="6"/>
        <v>126</v>
      </c>
      <c r="W40">
        <f t="shared" si="6"/>
        <v>163</v>
      </c>
      <c r="X40">
        <f t="shared" si="6"/>
        <v>205</v>
      </c>
      <c r="Z40" t="s">
        <v>75</v>
      </c>
      <c r="AA40">
        <v>149</v>
      </c>
      <c r="AB40">
        <v>192</v>
      </c>
      <c r="AC40">
        <v>223</v>
      </c>
      <c r="AD40">
        <v>300</v>
      </c>
      <c r="AE40">
        <v>403</v>
      </c>
    </row>
    <row r="41" spans="1:31" ht="13.5">
      <c r="A41" t="s">
        <v>39</v>
      </c>
      <c r="B41">
        <v>44</v>
      </c>
      <c r="C41">
        <v>46</v>
      </c>
      <c r="D41">
        <v>88</v>
      </c>
      <c r="E41">
        <v>104</v>
      </c>
      <c r="F41">
        <v>119</v>
      </c>
      <c r="N41">
        <v>1</v>
      </c>
      <c r="O41">
        <v>1</v>
      </c>
      <c r="P41">
        <v>0</v>
      </c>
      <c r="Q41">
        <v>0</v>
      </c>
      <c r="R41">
        <v>3</v>
      </c>
      <c r="T41">
        <f t="shared" si="6"/>
        <v>45</v>
      </c>
      <c r="U41">
        <f t="shared" si="6"/>
        <v>47</v>
      </c>
      <c r="V41">
        <f t="shared" si="6"/>
        <v>88</v>
      </c>
      <c r="W41">
        <f t="shared" si="6"/>
        <v>104</v>
      </c>
      <c r="X41">
        <f t="shared" si="6"/>
        <v>122</v>
      </c>
      <c r="Z41" t="s">
        <v>42</v>
      </c>
      <c r="AA41">
        <v>145</v>
      </c>
      <c r="AB41">
        <v>197</v>
      </c>
      <c r="AC41">
        <v>225</v>
      </c>
      <c r="AD41">
        <v>308</v>
      </c>
      <c r="AE41">
        <v>388</v>
      </c>
    </row>
    <row r="42" spans="1:31" ht="13.5">
      <c r="A42" t="s">
        <v>40</v>
      </c>
      <c r="B42">
        <v>3</v>
      </c>
      <c r="C42">
        <v>5</v>
      </c>
      <c r="D42">
        <v>4</v>
      </c>
      <c r="E42">
        <v>5</v>
      </c>
      <c r="F42">
        <v>4</v>
      </c>
      <c r="H42">
        <v>18</v>
      </c>
      <c r="I42">
        <v>23</v>
      </c>
      <c r="J42">
        <v>24</v>
      </c>
      <c r="K42">
        <v>26</v>
      </c>
      <c r="L42">
        <v>37</v>
      </c>
      <c r="N42">
        <v>0</v>
      </c>
      <c r="O42">
        <v>0</v>
      </c>
      <c r="P42">
        <v>1</v>
      </c>
      <c r="Q42">
        <v>0</v>
      </c>
      <c r="R42">
        <v>4</v>
      </c>
      <c r="T42">
        <f t="shared" si="6"/>
        <v>21</v>
      </c>
      <c r="U42">
        <f t="shared" si="6"/>
        <v>28</v>
      </c>
      <c r="V42">
        <f t="shared" si="6"/>
        <v>29</v>
      </c>
      <c r="W42">
        <f t="shared" si="6"/>
        <v>31</v>
      </c>
      <c r="X42">
        <f t="shared" si="6"/>
        <v>45</v>
      </c>
      <c r="Z42" t="s">
        <v>77</v>
      </c>
      <c r="AA42">
        <v>213</v>
      </c>
      <c r="AB42">
        <v>175</v>
      </c>
      <c r="AC42">
        <v>195</v>
      </c>
      <c r="AD42">
        <v>199</v>
      </c>
      <c r="AE42">
        <v>375</v>
      </c>
    </row>
    <row r="43" spans="1:31" ht="13.5">
      <c r="A43" t="s">
        <v>41</v>
      </c>
      <c r="B43">
        <v>21</v>
      </c>
      <c r="C43">
        <v>7</v>
      </c>
      <c r="D43">
        <v>24</v>
      </c>
      <c r="E43">
        <v>29</v>
      </c>
      <c r="F43">
        <v>35</v>
      </c>
      <c r="N43">
        <v>1</v>
      </c>
      <c r="O43">
        <v>3</v>
      </c>
      <c r="P43">
        <v>3</v>
      </c>
      <c r="Q43">
        <v>3</v>
      </c>
      <c r="R43">
        <v>2</v>
      </c>
      <c r="T43">
        <f t="shared" si="6"/>
        <v>22</v>
      </c>
      <c r="U43">
        <f t="shared" si="6"/>
        <v>10</v>
      </c>
      <c r="V43">
        <f t="shared" si="6"/>
        <v>27</v>
      </c>
      <c r="W43">
        <f t="shared" si="6"/>
        <v>32</v>
      </c>
      <c r="X43">
        <f t="shared" si="6"/>
        <v>37</v>
      </c>
      <c r="Z43" t="s">
        <v>78</v>
      </c>
      <c r="AA43">
        <v>128</v>
      </c>
      <c r="AB43">
        <v>142</v>
      </c>
      <c r="AC43">
        <v>166</v>
      </c>
      <c r="AD43">
        <v>236</v>
      </c>
      <c r="AE43">
        <v>305</v>
      </c>
    </row>
    <row r="44" spans="1:31" ht="13.5">
      <c r="A44" t="s">
        <v>14</v>
      </c>
      <c r="T44">
        <f>SUM(T38:T43)</f>
        <v>298</v>
      </c>
      <c r="U44">
        <f>SUM(U38:U43)</f>
        <v>311</v>
      </c>
      <c r="V44">
        <f>SUM(V38:V43)</f>
        <v>425</v>
      </c>
      <c r="W44">
        <f>SUM(W38:W43)</f>
        <v>546</v>
      </c>
      <c r="X44">
        <f>SUM(X38:X43)</f>
        <v>682</v>
      </c>
      <c r="Z44" t="s">
        <v>81</v>
      </c>
      <c r="AA44">
        <v>85</v>
      </c>
      <c r="AB44">
        <v>128</v>
      </c>
      <c r="AC44">
        <v>142</v>
      </c>
      <c r="AD44">
        <v>191</v>
      </c>
      <c r="AE44">
        <v>217</v>
      </c>
    </row>
    <row r="45" spans="26:31" ht="13.5">
      <c r="Z45" t="s">
        <v>79</v>
      </c>
      <c r="AA45">
        <v>83</v>
      </c>
      <c r="AB45">
        <v>82</v>
      </c>
      <c r="AC45">
        <v>80</v>
      </c>
      <c r="AD45">
        <v>129</v>
      </c>
      <c r="AE45">
        <v>164</v>
      </c>
    </row>
    <row r="46" spans="1:31" ht="13.5">
      <c r="A46" t="s">
        <v>43</v>
      </c>
      <c r="B46">
        <v>21</v>
      </c>
      <c r="C46">
        <v>32</v>
      </c>
      <c r="D46">
        <v>37</v>
      </c>
      <c r="E46">
        <v>40</v>
      </c>
      <c r="F46">
        <v>46</v>
      </c>
      <c r="N46">
        <v>1</v>
      </c>
      <c r="O46">
        <v>0</v>
      </c>
      <c r="P46">
        <v>0</v>
      </c>
      <c r="Q46">
        <v>0</v>
      </c>
      <c r="R46">
        <v>0</v>
      </c>
      <c r="T46">
        <f aca="true" t="shared" si="7" ref="T46:X50">+B46+H46+N46</f>
        <v>22</v>
      </c>
      <c r="U46">
        <f t="shared" si="7"/>
        <v>32</v>
      </c>
      <c r="V46">
        <f t="shared" si="7"/>
        <v>37</v>
      </c>
      <c r="W46">
        <f t="shared" si="7"/>
        <v>40</v>
      </c>
      <c r="X46">
        <f t="shared" si="7"/>
        <v>46</v>
      </c>
      <c r="Z46" t="s">
        <v>80</v>
      </c>
      <c r="AA46">
        <v>24</v>
      </c>
      <c r="AB46">
        <v>12</v>
      </c>
      <c r="AC46">
        <v>32</v>
      </c>
      <c r="AD46">
        <v>38</v>
      </c>
      <c r="AE46">
        <v>44</v>
      </c>
    </row>
    <row r="47" spans="1:31" ht="13.5">
      <c r="A47" t="s">
        <v>44</v>
      </c>
      <c r="B47">
        <v>6</v>
      </c>
      <c r="C47">
        <v>13</v>
      </c>
      <c r="D47">
        <v>16</v>
      </c>
      <c r="E47">
        <v>36</v>
      </c>
      <c r="F47">
        <v>46</v>
      </c>
      <c r="N47">
        <v>0</v>
      </c>
      <c r="O47">
        <v>0</v>
      </c>
      <c r="P47">
        <v>4</v>
      </c>
      <c r="Q47">
        <v>2</v>
      </c>
      <c r="R47">
        <v>7</v>
      </c>
      <c r="T47">
        <f t="shared" si="7"/>
        <v>6</v>
      </c>
      <c r="U47">
        <f t="shared" si="7"/>
        <v>13</v>
      </c>
      <c r="V47">
        <f t="shared" si="7"/>
        <v>20</v>
      </c>
      <c r="W47">
        <f t="shared" si="7"/>
        <v>38</v>
      </c>
      <c r="X47">
        <f t="shared" si="7"/>
        <v>53</v>
      </c>
      <c r="AE47" t="s">
        <v>27</v>
      </c>
    </row>
    <row r="48" spans="1:24" ht="13.5">
      <c r="A48" t="s">
        <v>45</v>
      </c>
      <c r="B48">
        <v>36</v>
      </c>
      <c r="C48">
        <v>41</v>
      </c>
      <c r="D48">
        <v>30</v>
      </c>
      <c r="E48">
        <v>44</v>
      </c>
      <c r="F48">
        <v>70</v>
      </c>
      <c r="N48">
        <v>3</v>
      </c>
      <c r="O48">
        <v>1</v>
      </c>
      <c r="P48">
        <v>2</v>
      </c>
      <c r="Q48">
        <v>2</v>
      </c>
      <c r="R48">
        <v>1</v>
      </c>
      <c r="T48">
        <f t="shared" si="7"/>
        <v>39</v>
      </c>
      <c r="U48">
        <f t="shared" si="7"/>
        <v>42</v>
      </c>
      <c r="V48">
        <f t="shared" si="7"/>
        <v>32</v>
      </c>
      <c r="W48">
        <f t="shared" si="7"/>
        <v>46</v>
      </c>
      <c r="X48">
        <f t="shared" si="7"/>
        <v>71</v>
      </c>
    </row>
    <row r="49" spans="1:24" ht="13.5">
      <c r="A49" t="s">
        <v>46</v>
      </c>
      <c r="B49">
        <v>22</v>
      </c>
      <c r="C49">
        <v>31</v>
      </c>
      <c r="D49">
        <v>45</v>
      </c>
      <c r="E49">
        <v>61</v>
      </c>
      <c r="F49">
        <v>75</v>
      </c>
      <c r="N49">
        <v>2</v>
      </c>
      <c r="O49">
        <v>6</v>
      </c>
      <c r="P49">
        <v>6</v>
      </c>
      <c r="Q49">
        <v>9</v>
      </c>
      <c r="R49">
        <v>11</v>
      </c>
      <c r="T49">
        <f t="shared" si="7"/>
        <v>24</v>
      </c>
      <c r="U49">
        <f t="shared" si="7"/>
        <v>37</v>
      </c>
      <c r="V49">
        <f t="shared" si="7"/>
        <v>51</v>
      </c>
      <c r="W49">
        <f t="shared" si="7"/>
        <v>70</v>
      </c>
      <c r="X49">
        <f t="shared" si="7"/>
        <v>86</v>
      </c>
    </row>
    <row r="50" spans="1:24" ht="13.5">
      <c r="A50" t="s">
        <v>47</v>
      </c>
      <c r="B50">
        <v>44</v>
      </c>
      <c r="C50">
        <v>62</v>
      </c>
      <c r="D50">
        <v>77</v>
      </c>
      <c r="E50">
        <v>105</v>
      </c>
      <c r="F50">
        <v>122</v>
      </c>
      <c r="N50">
        <v>10</v>
      </c>
      <c r="O50">
        <v>11</v>
      </c>
      <c r="P50">
        <v>8</v>
      </c>
      <c r="Q50">
        <v>9</v>
      </c>
      <c r="R50">
        <v>10</v>
      </c>
      <c r="T50">
        <f t="shared" si="7"/>
        <v>54</v>
      </c>
      <c r="U50">
        <f t="shared" si="7"/>
        <v>73</v>
      </c>
      <c r="V50">
        <f t="shared" si="7"/>
        <v>85</v>
      </c>
      <c r="W50">
        <f t="shared" si="7"/>
        <v>114</v>
      </c>
      <c r="X50">
        <f t="shared" si="7"/>
        <v>132</v>
      </c>
    </row>
    <row r="51" spans="1:24" ht="13.5">
      <c r="A51" t="s">
        <v>14</v>
      </c>
      <c r="T51">
        <f>SUM(T46:T50)</f>
        <v>145</v>
      </c>
      <c r="U51">
        <f>SUM(U46:U50)</f>
        <v>197</v>
      </c>
      <c r="V51">
        <f>SUM(V46:V50)</f>
        <v>225</v>
      </c>
      <c r="W51">
        <f>SUM(W46:W50)</f>
        <v>308</v>
      </c>
      <c r="X51">
        <f>SUM(X46:X50)</f>
        <v>388</v>
      </c>
    </row>
    <row r="53" spans="1:24" ht="13.5">
      <c r="A53" t="s">
        <v>49</v>
      </c>
      <c r="B53">
        <v>27</v>
      </c>
      <c r="C53">
        <v>38</v>
      </c>
      <c r="D53">
        <v>38</v>
      </c>
      <c r="E53">
        <v>74</v>
      </c>
      <c r="F53">
        <v>96</v>
      </c>
      <c r="N53">
        <v>3</v>
      </c>
      <c r="O53">
        <v>3</v>
      </c>
      <c r="P53">
        <v>3</v>
      </c>
      <c r="Q53">
        <v>4</v>
      </c>
      <c r="R53">
        <v>2</v>
      </c>
      <c r="T53">
        <f aca="true" t="shared" si="8" ref="T53:X56">+B53+H53+N53</f>
        <v>30</v>
      </c>
      <c r="U53">
        <f t="shared" si="8"/>
        <v>41</v>
      </c>
      <c r="V53">
        <f t="shared" si="8"/>
        <v>41</v>
      </c>
      <c r="W53">
        <f t="shared" si="8"/>
        <v>78</v>
      </c>
      <c r="X53">
        <f t="shared" si="8"/>
        <v>98</v>
      </c>
    </row>
    <row r="54" spans="1:24" ht="13.5">
      <c r="A54" t="s">
        <v>50</v>
      </c>
      <c r="B54">
        <v>9</v>
      </c>
      <c r="C54">
        <v>36</v>
      </c>
      <c r="D54">
        <v>31</v>
      </c>
      <c r="E54">
        <v>34</v>
      </c>
      <c r="F54">
        <v>45</v>
      </c>
      <c r="T54">
        <f t="shared" si="8"/>
        <v>9</v>
      </c>
      <c r="U54">
        <f t="shared" si="8"/>
        <v>36</v>
      </c>
      <c r="V54">
        <f t="shared" si="8"/>
        <v>31</v>
      </c>
      <c r="W54">
        <f t="shared" si="8"/>
        <v>34</v>
      </c>
      <c r="X54">
        <f t="shared" si="8"/>
        <v>45</v>
      </c>
    </row>
    <row r="55" spans="1:24" ht="13.5">
      <c r="A55" t="s">
        <v>51</v>
      </c>
      <c r="B55">
        <v>25</v>
      </c>
      <c r="C55">
        <v>29</v>
      </c>
      <c r="D55">
        <v>45</v>
      </c>
      <c r="E55">
        <v>49</v>
      </c>
      <c r="F55">
        <v>44</v>
      </c>
      <c r="N55">
        <v>0</v>
      </c>
      <c r="O55">
        <v>0</v>
      </c>
      <c r="P55">
        <v>0</v>
      </c>
      <c r="Q55">
        <v>6</v>
      </c>
      <c r="R55">
        <v>3</v>
      </c>
      <c r="T55">
        <f t="shared" si="8"/>
        <v>25</v>
      </c>
      <c r="U55">
        <f t="shared" si="8"/>
        <v>29</v>
      </c>
      <c r="V55">
        <f t="shared" si="8"/>
        <v>45</v>
      </c>
      <c r="W55">
        <f t="shared" si="8"/>
        <v>55</v>
      </c>
      <c r="X55">
        <f t="shared" si="8"/>
        <v>47</v>
      </c>
    </row>
    <row r="56" spans="1:24" ht="13.5">
      <c r="A56" t="s">
        <v>52</v>
      </c>
      <c r="B56">
        <v>20</v>
      </c>
      <c r="C56">
        <v>20</v>
      </c>
      <c r="D56">
        <v>24</v>
      </c>
      <c r="E56">
        <v>24</v>
      </c>
      <c r="F56">
        <v>25</v>
      </c>
      <c r="N56">
        <v>1</v>
      </c>
      <c r="O56">
        <v>2</v>
      </c>
      <c r="P56">
        <v>1</v>
      </c>
      <c r="Q56">
        <v>0</v>
      </c>
      <c r="R56">
        <v>2</v>
      </c>
      <c r="T56">
        <f t="shared" si="8"/>
        <v>21</v>
      </c>
      <c r="U56">
        <f t="shared" si="8"/>
        <v>22</v>
      </c>
      <c r="V56">
        <f t="shared" si="8"/>
        <v>25</v>
      </c>
      <c r="W56">
        <f t="shared" si="8"/>
        <v>24</v>
      </c>
      <c r="X56">
        <f t="shared" si="8"/>
        <v>27</v>
      </c>
    </row>
    <row r="57" spans="1:24" ht="13.5">
      <c r="A57" t="s">
        <v>14</v>
      </c>
      <c r="T57">
        <f>SUM(T53:T56)</f>
        <v>85</v>
      </c>
      <c r="U57">
        <f>SUM(U53:U56)</f>
        <v>128</v>
      </c>
      <c r="V57">
        <f>SUM(V53:V56)</f>
        <v>142</v>
      </c>
      <c r="W57">
        <f>SUM(W53:W56)</f>
        <v>191</v>
      </c>
      <c r="X57">
        <f>SUM(X53:X56)</f>
        <v>217</v>
      </c>
    </row>
    <row r="59" spans="1:24" ht="13.5">
      <c r="A59" t="s">
        <v>54</v>
      </c>
      <c r="B59">
        <v>133</v>
      </c>
      <c r="C59">
        <v>134</v>
      </c>
      <c r="D59">
        <v>138</v>
      </c>
      <c r="E59">
        <v>157</v>
      </c>
      <c r="F59">
        <v>229</v>
      </c>
      <c r="N59">
        <v>0</v>
      </c>
      <c r="O59">
        <v>1</v>
      </c>
      <c r="P59">
        <v>2</v>
      </c>
      <c r="Q59">
        <v>10</v>
      </c>
      <c r="R59">
        <v>26</v>
      </c>
      <c r="T59">
        <f aca="true" t="shared" si="9" ref="T59:X66">+B59+H59+N59</f>
        <v>133</v>
      </c>
      <c r="U59">
        <f t="shared" si="9"/>
        <v>135</v>
      </c>
      <c r="V59">
        <f t="shared" si="9"/>
        <v>140</v>
      </c>
      <c r="W59">
        <f t="shared" si="9"/>
        <v>167</v>
      </c>
      <c r="X59">
        <f t="shared" si="9"/>
        <v>255</v>
      </c>
    </row>
    <row r="60" spans="1:24" ht="13.5">
      <c r="A60" t="s">
        <v>55</v>
      </c>
      <c r="B60">
        <v>25</v>
      </c>
      <c r="C60">
        <v>26</v>
      </c>
      <c r="D60">
        <v>28</v>
      </c>
      <c r="E60">
        <v>38</v>
      </c>
      <c r="F60">
        <v>52</v>
      </c>
      <c r="T60">
        <f t="shared" si="9"/>
        <v>25</v>
      </c>
      <c r="U60">
        <f t="shared" si="9"/>
        <v>26</v>
      </c>
      <c r="V60">
        <f t="shared" si="9"/>
        <v>28</v>
      </c>
      <c r="W60">
        <f t="shared" si="9"/>
        <v>38</v>
      </c>
      <c r="X60">
        <f t="shared" si="9"/>
        <v>52</v>
      </c>
    </row>
    <row r="61" spans="1:24" ht="13.5">
      <c r="A61" t="s">
        <v>56</v>
      </c>
      <c r="B61">
        <v>24</v>
      </c>
      <c r="C61">
        <v>23</v>
      </c>
      <c r="D61">
        <v>21</v>
      </c>
      <c r="E61">
        <v>34</v>
      </c>
      <c r="F61">
        <v>78</v>
      </c>
      <c r="N61">
        <v>0</v>
      </c>
      <c r="O61">
        <v>0</v>
      </c>
      <c r="P61">
        <v>0</v>
      </c>
      <c r="Q61">
        <v>0</v>
      </c>
      <c r="R61">
        <v>0</v>
      </c>
      <c r="T61">
        <f t="shared" si="9"/>
        <v>24</v>
      </c>
      <c r="U61">
        <f t="shared" si="9"/>
        <v>23</v>
      </c>
      <c r="V61">
        <f t="shared" si="9"/>
        <v>21</v>
      </c>
      <c r="W61">
        <f t="shared" si="9"/>
        <v>34</v>
      </c>
      <c r="X61">
        <f t="shared" si="9"/>
        <v>78</v>
      </c>
    </row>
    <row r="62" spans="1:24" ht="13.5">
      <c r="A62" t="s">
        <v>57</v>
      </c>
      <c r="B62">
        <v>35</v>
      </c>
      <c r="C62">
        <v>40</v>
      </c>
      <c r="D62">
        <v>46</v>
      </c>
      <c r="E62">
        <v>57</v>
      </c>
      <c r="F62">
        <v>64</v>
      </c>
      <c r="N62">
        <v>3</v>
      </c>
      <c r="O62">
        <v>5</v>
      </c>
      <c r="P62">
        <v>4</v>
      </c>
      <c r="Q62">
        <v>5</v>
      </c>
      <c r="R62">
        <v>6</v>
      </c>
      <c r="T62">
        <f t="shared" si="9"/>
        <v>38</v>
      </c>
      <c r="U62">
        <f t="shared" si="9"/>
        <v>45</v>
      </c>
      <c r="V62">
        <f t="shared" si="9"/>
        <v>50</v>
      </c>
      <c r="W62">
        <f t="shared" si="9"/>
        <v>62</v>
      </c>
      <c r="X62">
        <f t="shared" si="9"/>
        <v>70</v>
      </c>
    </row>
    <row r="63" spans="1:24" ht="13.5">
      <c r="A63" t="s">
        <v>58</v>
      </c>
      <c r="B63">
        <v>20</v>
      </c>
      <c r="C63">
        <v>18</v>
      </c>
      <c r="D63">
        <v>24</v>
      </c>
      <c r="E63">
        <v>31</v>
      </c>
      <c r="F63">
        <v>34</v>
      </c>
      <c r="N63">
        <v>0</v>
      </c>
      <c r="O63">
        <v>0</v>
      </c>
      <c r="P63">
        <v>1</v>
      </c>
      <c r="Q63">
        <v>2</v>
      </c>
      <c r="R63">
        <v>4</v>
      </c>
      <c r="T63">
        <f t="shared" si="9"/>
        <v>20</v>
      </c>
      <c r="U63">
        <f t="shared" si="9"/>
        <v>18</v>
      </c>
      <c r="V63">
        <f t="shared" si="9"/>
        <v>25</v>
      </c>
      <c r="W63">
        <f t="shared" si="9"/>
        <v>33</v>
      </c>
      <c r="X63">
        <f t="shared" si="9"/>
        <v>38</v>
      </c>
    </row>
    <row r="64" spans="1:24" ht="13.5">
      <c r="A64" t="s">
        <v>59</v>
      </c>
      <c r="B64">
        <v>30</v>
      </c>
      <c r="C64">
        <v>39</v>
      </c>
      <c r="D64">
        <v>42</v>
      </c>
      <c r="E64">
        <v>41</v>
      </c>
      <c r="F64">
        <v>44</v>
      </c>
      <c r="N64">
        <v>0</v>
      </c>
      <c r="O64">
        <v>2</v>
      </c>
      <c r="P64">
        <v>2</v>
      </c>
      <c r="Q64">
        <v>2</v>
      </c>
      <c r="R64">
        <v>0</v>
      </c>
      <c r="T64">
        <f t="shared" si="9"/>
        <v>30</v>
      </c>
      <c r="U64">
        <f t="shared" si="9"/>
        <v>41</v>
      </c>
      <c r="V64">
        <f t="shared" si="9"/>
        <v>44</v>
      </c>
      <c r="W64">
        <f t="shared" si="9"/>
        <v>43</v>
      </c>
      <c r="X64">
        <f t="shared" si="9"/>
        <v>44</v>
      </c>
    </row>
    <row r="65" spans="1:24" ht="13.5">
      <c r="A65" t="s">
        <v>60</v>
      </c>
      <c r="B65">
        <v>21</v>
      </c>
      <c r="C65">
        <v>26</v>
      </c>
      <c r="D65">
        <v>42</v>
      </c>
      <c r="E65">
        <v>57</v>
      </c>
      <c r="F65">
        <v>59</v>
      </c>
      <c r="N65">
        <v>0</v>
      </c>
      <c r="O65">
        <v>1</v>
      </c>
      <c r="P65">
        <v>2</v>
      </c>
      <c r="Q65">
        <v>4</v>
      </c>
      <c r="R65">
        <v>6</v>
      </c>
      <c r="T65">
        <f t="shared" si="9"/>
        <v>21</v>
      </c>
      <c r="U65">
        <f t="shared" si="9"/>
        <v>27</v>
      </c>
      <c r="V65">
        <f t="shared" si="9"/>
        <v>44</v>
      </c>
      <c r="W65">
        <f t="shared" si="9"/>
        <v>61</v>
      </c>
      <c r="X65">
        <f t="shared" si="9"/>
        <v>65</v>
      </c>
    </row>
    <row r="66" spans="1:24" ht="13.5">
      <c r="A66" t="s">
        <v>61</v>
      </c>
      <c r="B66">
        <v>19</v>
      </c>
      <c r="C66">
        <v>13</v>
      </c>
      <c r="D66">
        <v>22</v>
      </c>
      <c r="E66">
        <v>32</v>
      </c>
      <c r="F66">
        <v>44</v>
      </c>
      <c r="T66">
        <f t="shared" si="9"/>
        <v>19</v>
      </c>
      <c r="U66">
        <f t="shared" si="9"/>
        <v>13</v>
      </c>
      <c r="V66">
        <f t="shared" si="9"/>
        <v>22</v>
      </c>
      <c r="W66">
        <f t="shared" si="9"/>
        <v>32</v>
      </c>
      <c r="X66">
        <f t="shared" si="9"/>
        <v>44</v>
      </c>
    </row>
    <row r="67" spans="1:24" ht="13.5">
      <c r="A67" t="s">
        <v>14</v>
      </c>
      <c r="T67">
        <f>SUM(T59:T66)</f>
        <v>310</v>
      </c>
      <c r="U67">
        <f>SUM(U59:U66)</f>
        <v>328</v>
      </c>
      <c r="V67">
        <f>SUM(V59:V66)</f>
        <v>374</v>
      </c>
      <c r="W67">
        <f>SUM(W59:W66)</f>
        <v>470</v>
      </c>
      <c r="X67">
        <f>SUM(X59:X66)</f>
        <v>646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87</v>
      </c>
    </row>
    <row r="2" ht="13.5">
      <c r="A2" s="4"/>
    </row>
    <row r="3" ht="13.5">
      <c r="A3" t="s">
        <v>94</v>
      </c>
    </row>
    <row r="4" ht="13.5">
      <c r="A4" t="s">
        <v>95</v>
      </c>
    </row>
    <row r="6" spans="1:2" ht="13.5">
      <c r="A6" s="5" t="s">
        <v>90</v>
      </c>
      <c r="B6" t="s">
        <v>96</v>
      </c>
    </row>
    <row r="7" spans="1:2" ht="13.5">
      <c r="A7" s="5" t="s">
        <v>91</v>
      </c>
      <c r="B7" t="s">
        <v>93</v>
      </c>
    </row>
    <row r="8" spans="1:2" ht="13.5">
      <c r="A8" s="5" t="s">
        <v>92</v>
      </c>
      <c r="B8" t="s">
        <v>97</v>
      </c>
    </row>
    <row r="12" ht="13.5">
      <c r="A12" s="5"/>
    </row>
    <row r="13" ht="13.5">
      <c r="A13" s="5"/>
    </row>
    <row r="14" ht="13.5">
      <c r="A14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2005-03-15T13:25:45Z</cp:lastPrinted>
  <dcterms:created xsi:type="dcterms:W3CDTF">2005-03-09T19:08:04Z</dcterms:created>
  <dcterms:modified xsi:type="dcterms:W3CDTF">2005-03-11T12:08:45Z</dcterms:modified>
  <cp:category/>
  <cp:version/>
  <cp:contentType/>
  <cp:contentStatus/>
</cp:coreProperties>
</file>